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AL Colinele Iasilor Dropbox\Elena Lupu\GRP\5. MODIFICARI SDL\9. Modificare SDL - realocare economii M8 catre M7\SDL v.09\"/>
    </mc:Choice>
  </mc:AlternateContent>
  <xr:revisionPtr revIDLastSave="0" documentId="13_ncr:1_{B77C9DE7-AC0C-4F64-A6EF-FA7B1D0BA2B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ADR" sheetId="1" r:id="rId1"/>
    <sheet name="EURI" sheetId="2" r:id="rId2"/>
  </sheets>
  <definedNames>
    <definedName name="_xlnm.Print_Area" localSheetId="0">FEADR!$A$1:$N$25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4" i="1" l="1"/>
  <c r="S15" i="1"/>
  <c r="J11" i="1"/>
  <c r="I9" i="1" l="1"/>
  <c r="I10" i="1"/>
  <c r="C4" i="1"/>
  <c r="P8" i="1"/>
  <c r="P7" i="1"/>
  <c r="F17" i="1"/>
  <c r="G17" i="1"/>
  <c r="H13" i="1"/>
  <c r="I13" i="1" s="1"/>
  <c r="H10" i="1"/>
  <c r="H9" i="1"/>
  <c r="E13" i="1"/>
  <c r="M9" i="1"/>
  <c r="G18" i="1" l="1"/>
  <c r="G11" i="1"/>
  <c r="G12" i="1"/>
  <c r="G13" i="1"/>
  <c r="G16" i="1"/>
  <c r="G10" i="1"/>
  <c r="G9" i="1"/>
  <c r="E17" i="1"/>
  <c r="F18" i="1" l="1"/>
  <c r="N7" i="1" s="1"/>
</calcChain>
</file>

<file path=xl/sharedStrings.xml><?xml version="1.0" encoding="utf-8"?>
<sst xmlns="http://schemas.openxmlformats.org/spreadsheetml/2006/main" count="45" uniqueCount="38">
  <si>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</si>
  <si>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</si>
  <si>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</si>
  <si>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</si>
  <si>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</si>
  <si>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</si>
  <si>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</si>
  <si>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</si>
  <si>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</si>
  <si>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</si>
  <si>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</si>
  <si>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</si>
  <si>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</si>
  <si>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</si>
  <si>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</si>
  <si>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</si>
  <si>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</si>
  <si>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</si>
  <si>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</si>
  <si>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</si>
  <si>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</si>
  <si>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</si>
  <si>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t>TOTAL GENERAL - EURI</t>
  </si>
  <si>
    <t xml:space="preserve">    Valoarea alocată sM 19.4 și procentul aferent acesteia se calculează prin raportare la valoarea totală a sM 19.2 FEADR + EURI  </t>
  </si>
  <si>
    <t>M1 – Acțiuni de dobândire de competențe și formare profesională</t>
  </si>
  <si>
    <t>M2 – Îmbunătățirea performanței economice a exploatațiilor agricole din teritoriul GAL Regiunea Rediu Prăjeni</t>
  </si>
  <si>
    <t>M3 – Facilitarea intrării în sectorul agricol a unor fermieri, în special din fermele mici</t>
  </si>
  <si>
    <t>M4 – Tineri fermieri șefi de exploatație</t>
  </si>
  <si>
    <t>M5 – Facilitarea creării și dezvoltării de activități neagricole în mediul rural</t>
  </si>
  <si>
    <t>M7 – Dezvoltare locală în Regiunea Rediu-Prăjeni</t>
  </si>
  <si>
    <t>M8 – Investiții în infrastructura socială</t>
  </si>
  <si>
    <t>M9 – Infrastructura de bandă largă în spațiul rural</t>
  </si>
  <si>
    <t>CONTRIBUȚIA PUBLICĂ NERAMBURSABILĂ/ MĂSURĂ (FEADR + BUGET NAȚIONAL)
EURO</t>
  </si>
  <si>
    <r>
      <t>VALOARE PROCENTUALĂ</t>
    </r>
    <r>
      <rPr>
        <b/>
        <vertAlign val="superscript"/>
        <sz val="11"/>
        <color rgb="FF002060"/>
        <rFont val="Trebuchet MS"/>
        <family val="2"/>
        <charset val="238"/>
      </rPr>
      <t>2</t>
    </r>
    <r>
      <rPr>
        <b/>
        <sz val="11"/>
        <color rgb="FF002060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</si>
  <si>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002060"/>
        <rFont val="Calibri"/>
        <family val="2"/>
        <charset val="238"/>
      </rPr>
      <t>¹</t>
    </r>
  </si>
  <si>
    <r>
      <t>Suprafață TERITORIU GAL (km</t>
    </r>
    <r>
      <rPr>
        <b/>
        <sz val="11"/>
        <color rgb="FF002060"/>
        <rFont val="Calibri"/>
        <family val="2"/>
        <charset val="238"/>
      </rPr>
      <t>²</t>
    </r>
    <r>
      <rPr>
        <b/>
        <sz val="11"/>
        <color rgb="FF002060"/>
        <rFont val="Trebuchet MS"/>
        <family val="2"/>
        <charset val="238"/>
      </rPr>
      <t>)</t>
    </r>
  </si>
  <si>
    <t>CONTRIBUȚIA PUBLICĂ NERAMBURSABILĂ/ MĂSURĂ - EURI
(euro)</t>
  </si>
  <si>
    <t>CONTRIBUȚIA PUBLICĂ NERAMBURSABILĂ/ PRIORITATE - EURI
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</si>
</sst>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2060"/>
      <name val="Trebuchet MS"/>
      <family val="2"/>
      <charset val="238"/>
    </font>
    <font>
      <b/>
      <vertAlign val="superscript"/>
      <sz val="11"/>
      <color rgb="FF002060"/>
      <name val="Trebuchet MS"/>
      <family val="2"/>
      <charset val="238"/>
    </font>
    <font>
      <b/>
      <sz val="11"/>
      <color rgb="FF00206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15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8" fillId="0" borderId="0" xfId="0" applyFont="1" applyAlignment="1">
      <alignment vertical="center"/>
    </xf>
    <xf numFmtId="0" fontId="7" fillId="0" borderId="8" xfId="1" applyFont="1" applyFill="1" applyBorder="1" applyAlignment="1"/>
    <xf numFmtId="49" fontId="7" fillId="2" borderId="12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4" fontId="0" fillId="0" borderId="0" xfId="0" applyNumberFormat="1"/>
    <xf numFmtId="4" fontId="13" fillId="0" borderId="0" xfId="0" applyNumberFormat="1" applyFont="1"/>
    <xf numFmtId="4" fontId="14" fillId="4" borderId="12" xfId="1" applyNumberFormat="1" applyFont="1" applyFill="1" applyBorder="1" applyAlignment="1">
      <alignment wrapText="1"/>
    </xf>
    <xf numFmtId="49" fontId="7" fillId="2" borderId="13" xfId="1" applyNumberFormat="1" applyFont="1" applyBorder="1" applyAlignment="1">
      <alignment horizontal="center" vertical="center" wrapText="1"/>
    </xf>
    <xf numFmtId="49" fontId="7" fillId="2" borderId="28" xfId="1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4" fontId="7" fillId="3" borderId="9" xfId="1" applyNumberFormat="1" applyFont="1" applyFill="1" applyBorder="1" applyAlignment="1">
      <alignment horizontal="left" vertical="center" wrapText="1"/>
    </xf>
    <xf numFmtId="0" fontId="7" fillId="3" borderId="9" xfId="1" applyFont="1" applyFill="1" applyBorder="1" applyAlignment="1">
      <alignment horizontal="center" vertical="center" wrapText="1"/>
    </xf>
    <xf numFmtId="9" fontId="7" fillId="3" borderId="9" xfId="1" applyNumberFormat="1" applyFont="1" applyFill="1" applyBorder="1" applyAlignment="1">
      <alignment vertical="center" wrapText="1"/>
    </xf>
    <xf numFmtId="4" fontId="7" fillId="5" borderId="42" xfId="1" applyNumberFormat="1" applyFont="1" applyFill="1" applyBorder="1" applyAlignment="1">
      <alignment wrapText="1"/>
    </xf>
    <xf numFmtId="0" fontId="7" fillId="2" borderId="13" xfId="1" applyFont="1" applyBorder="1" applyAlignment="1">
      <alignment horizontal="center" vertical="center" wrapText="1"/>
    </xf>
    <xf numFmtId="4" fontId="7" fillId="0" borderId="18" xfId="1" applyNumberFormat="1" applyFont="1" applyFill="1" applyBorder="1" applyAlignment="1">
      <alignment wrapText="1"/>
    </xf>
    <xf numFmtId="3" fontId="7" fillId="0" borderId="19" xfId="1" applyNumberFormat="1" applyFont="1" applyFill="1" applyBorder="1" applyAlignment="1">
      <alignment wrapText="1"/>
    </xf>
    <xf numFmtId="4" fontId="7" fillId="3" borderId="9" xfId="1" applyNumberFormat="1" applyFont="1" applyFill="1" applyBorder="1" applyAlignment="1">
      <alignment horizontal="right" vertical="center" wrapText="1"/>
    </xf>
    <xf numFmtId="4" fontId="7" fillId="3" borderId="22" xfId="1" applyNumberFormat="1" applyFont="1" applyFill="1" applyBorder="1" applyAlignment="1">
      <alignment horizontal="right" vertical="center" wrapText="1"/>
    </xf>
    <xf numFmtId="10" fontId="3" fillId="0" borderId="0" xfId="2" applyNumberFormat="1" applyFont="1"/>
    <xf numFmtId="4" fontId="16" fillId="3" borderId="9" xfId="1" applyNumberFormat="1" applyFont="1" applyFill="1" applyBorder="1" applyAlignment="1">
      <alignment horizontal="right" vertical="center" wrapText="1"/>
    </xf>
    <xf numFmtId="4" fontId="16" fillId="3" borderId="14" xfId="1" applyNumberFormat="1" applyFont="1" applyFill="1" applyBorder="1" applyAlignment="1">
      <alignment horizontal="right" vertical="center" wrapText="1"/>
    </xf>
    <xf numFmtId="10" fontId="16" fillId="0" borderId="27" xfId="1" applyNumberFormat="1" applyFont="1" applyFill="1" applyBorder="1" applyAlignment="1">
      <alignment horizontal="right" vertical="center" wrapText="1"/>
    </xf>
    <xf numFmtId="4" fontId="16" fillId="5" borderId="36" xfId="1" applyNumberFormat="1" applyFont="1" applyFill="1" applyBorder="1" applyAlignment="1">
      <alignment horizontal="center" vertical="center" wrapText="1"/>
    </xf>
    <xf numFmtId="10" fontId="16" fillId="5" borderId="37" xfId="1" applyNumberFormat="1" applyFont="1" applyFill="1" applyBorder="1" applyAlignment="1">
      <alignment horizontal="center" vertical="center" wrapText="1"/>
    </xf>
    <xf numFmtId="4" fontId="16" fillId="4" borderId="12" xfId="1" applyNumberFormat="1" applyFont="1" applyFill="1" applyBorder="1" applyAlignment="1">
      <alignment horizontal="right" vertical="center" wrapText="1"/>
    </xf>
    <xf numFmtId="4" fontId="16" fillId="4" borderId="23" xfId="1" applyNumberFormat="1" applyFont="1" applyFill="1" applyBorder="1" applyAlignment="1">
      <alignment horizontal="right" vertical="center" wrapText="1"/>
    </xf>
    <xf numFmtId="10" fontId="16" fillId="4" borderId="26" xfId="1" applyNumberFormat="1" applyFont="1" applyFill="1" applyBorder="1" applyAlignment="1">
      <alignment horizontal="right" vertical="center" wrapText="1"/>
    </xf>
    <xf numFmtId="3" fontId="16" fillId="3" borderId="9" xfId="1" applyNumberFormat="1" applyFont="1" applyFill="1" applyBorder="1" applyAlignment="1">
      <alignment horizontal="center" vertical="center" wrapText="1"/>
    </xf>
    <xf numFmtId="4" fontId="16" fillId="3" borderId="9" xfId="1" applyNumberFormat="1" applyFont="1" applyFill="1" applyBorder="1" applyAlignment="1">
      <alignment horizontal="left" vertical="center" wrapText="1"/>
    </xf>
    <xf numFmtId="9" fontId="16" fillId="3" borderId="9" xfId="1" applyNumberFormat="1" applyFont="1" applyFill="1" applyBorder="1" applyAlignment="1">
      <alignment horizontal="center" vertical="center" wrapText="1"/>
    </xf>
    <xf numFmtId="0" fontId="16" fillId="2" borderId="14" xfId="1" applyFont="1" applyBorder="1" applyAlignment="1">
      <alignment horizontal="center" vertical="center" wrapText="1"/>
    </xf>
    <xf numFmtId="0" fontId="16" fillId="2" borderId="19" xfId="1" applyFont="1" applyBorder="1" applyAlignment="1">
      <alignment horizontal="center" vertical="center" wrapText="1"/>
    </xf>
    <xf numFmtId="0" fontId="16" fillId="2" borderId="11" xfId="1" applyFont="1" applyBorder="1" applyAlignment="1">
      <alignment horizontal="center" vertical="center" wrapText="1"/>
    </xf>
    <xf numFmtId="4" fontId="9" fillId="6" borderId="9" xfId="1" applyNumberFormat="1" applyFont="1" applyFill="1" applyBorder="1" applyAlignment="1">
      <alignment horizontal="right" vertical="center" wrapText="1"/>
    </xf>
    <xf numFmtId="4" fontId="9" fillId="0" borderId="9" xfId="1" applyNumberFormat="1" applyFont="1" applyFill="1" applyBorder="1" applyAlignment="1">
      <alignment horizontal="right" vertical="center" wrapText="1"/>
    </xf>
    <xf numFmtId="4" fontId="16" fillId="0" borderId="42" xfId="1" applyNumberFormat="1" applyFont="1" applyFill="1" applyBorder="1" applyAlignment="1">
      <alignment horizontal="center" vertical="center" wrapText="1"/>
    </xf>
    <xf numFmtId="0" fontId="16" fillId="2" borderId="13" xfId="1" applyFont="1" applyBorder="1" applyAlignment="1">
      <alignment horizontal="center" vertical="center" wrapText="1"/>
    </xf>
    <xf numFmtId="0" fontId="16" fillId="2" borderId="27" xfId="1" applyFont="1" applyBorder="1" applyAlignment="1">
      <alignment horizontal="center" vertical="center" wrapText="1"/>
    </xf>
    <xf numFmtId="4" fontId="16" fillId="0" borderId="18" xfId="1" applyNumberFormat="1" applyFont="1" applyFill="1" applyBorder="1" applyAlignment="1">
      <alignment wrapText="1"/>
    </xf>
    <xf numFmtId="3" fontId="16" fillId="0" borderId="19" xfId="1" applyNumberFormat="1" applyFont="1" applyFill="1" applyBorder="1" applyAlignment="1">
      <alignment wrapText="1"/>
    </xf>
    <xf numFmtId="0" fontId="16" fillId="0" borderId="0" xfId="0" applyFont="1"/>
    <xf numFmtId="0" fontId="16" fillId="0" borderId="2" xfId="1" applyFont="1" applyFill="1" applyBorder="1" applyAlignment="1"/>
    <xf numFmtId="4" fontId="16" fillId="3" borderId="42" xfId="1" applyNumberFormat="1" applyFont="1" applyFill="1" applyBorder="1" applyAlignment="1">
      <alignment horizontal="center" vertical="center" wrapText="1"/>
    </xf>
    <xf numFmtId="4" fontId="16" fillId="5" borderId="19" xfId="1" applyNumberFormat="1" applyFont="1" applyFill="1" applyBorder="1" applyAlignment="1">
      <alignment wrapText="1"/>
    </xf>
    <xf numFmtId="0" fontId="7" fillId="5" borderId="3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4" fontId="16" fillId="5" borderId="6" xfId="1" applyNumberFormat="1" applyFont="1" applyFill="1" applyBorder="1" applyAlignment="1">
      <alignment horizontal="center" vertical="center" wrapText="1"/>
    </xf>
    <xf numFmtId="4" fontId="16" fillId="5" borderId="4" xfId="1" applyNumberFormat="1" applyFont="1" applyFill="1" applyBorder="1" applyAlignment="1">
      <alignment horizontal="center" vertical="center" wrapText="1"/>
    </xf>
    <xf numFmtId="4" fontId="16" fillId="5" borderId="7" xfId="1" applyNumberFormat="1" applyFont="1" applyFill="1" applyBorder="1" applyAlignment="1">
      <alignment horizontal="center" vertical="center" wrapText="1"/>
    </xf>
    <xf numFmtId="49" fontId="16" fillId="2" borderId="13" xfId="1" applyNumberFormat="1" applyFont="1" applyBorder="1" applyAlignment="1">
      <alignment horizontal="center" vertical="center" wrapText="1"/>
    </xf>
    <xf numFmtId="49" fontId="16" fillId="2" borderId="28" xfId="1" applyNumberFormat="1" applyFont="1" applyBorder="1" applyAlignment="1">
      <alignment horizontal="center" vertical="center" wrapText="1"/>
    </xf>
    <xf numFmtId="49" fontId="16" fillId="2" borderId="31" xfId="1" applyNumberFormat="1" applyFont="1" applyBorder="1" applyAlignment="1">
      <alignment horizontal="center" vertical="center" wrapText="1"/>
    </xf>
    <xf numFmtId="0" fontId="16" fillId="5" borderId="33" xfId="1" applyFont="1" applyFill="1" applyBorder="1" applyAlignment="1">
      <alignment horizontal="center" vertical="center" wrapText="1"/>
    </xf>
    <xf numFmtId="0" fontId="16" fillId="5" borderId="34" xfId="1" applyFont="1" applyFill="1" applyBorder="1" applyAlignment="1">
      <alignment horizontal="center" vertical="center" wrapText="1"/>
    </xf>
    <xf numFmtId="0" fontId="16" fillId="5" borderId="35" xfId="1" applyFont="1" applyFill="1" applyBorder="1" applyAlignment="1">
      <alignment horizontal="center" vertical="center" wrapText="1"/>
    </xf>
    <xf numFmtId="4" fontId="16" fillId="3" borderId="29" xfId="1" applyNumberFormat="1" applyFont="1" applyFill="1" applyBorder="1" applyAlignment="1">
      <alignment horizontal="right" vertical="center" wrapText="1"/>
    </xf>
    <xf numFmtId="4" fontId="16" fillId="3" borderId="30" xfId="1" applyNumberFormat="1" applyFont="1" applyFill="1" applyBorder="1" applyAlignment="1">
      <alignment horizontal="right" vertical="center" wrapText="1"/>
    </xf>
    <xf numFmtId="4" fontId="16" fillId="3" borderId="38" xfId="1" applyNumberFormat="1" applyFont="1" applyFill="1" applyBorder="1" applyAlignment="1">
      <alignment horizontal="right" vertical="center" wrapText="1"/>
    </xf>
    <xf numFmtId="4" fontId="16" fillId="3" borderId="12" xfId="1" applyNumberFormat="1" applyFont="1" applyFill="1" applyBorder="1" applyAlignment="1">
      <alignment horizontal="right" vertical="center" wrapText="1"/>
    </xf>
    <xf numFmtId="10" fontId="16" fillId="0" borderId="32" xfId="1" applyNumberFormat="1" applyFont="1" applyFill="1" applyBorder="1" applyAlignment="1">
      <alignment horizontal="right" vertical="center" wrapText="1"/>
    </xf>
    <xf numFmtId="10" fontId="16" fillId="0" borderId="39" xfId="1" applyNumberFormat="1" applyFont="1" applyFill="1" applyBorder="1" applyAlignment="1">
      <alignment horizontal="right" vertical="center" wrapText="1"/>
    </xf>
    <xf numFmtId="10" fontId="16" fillId="0" borderId="40" xfId="1" applyNumberFormat="1" applyFont="1" applyFill="1" applyBorder="1" applyAlignment="1">
      <alignment horizontal="right" vertical="center" wrapText="1"/>
    </xf>
    <xf numFmtId="10" fontId="16" fillId="0" borderId="41" xfId="1" applyNumberFormat="1" applyFont="1" applyFill="1" applyBorder="1" applyAlignment="1">
      <alignment horizontal="right" vertical="center" wrapText="1"/>
    </xf>
    <xf numFmtId="0" fontId="16" fillId="2" borderId="17" xfId="1" applyFont="1" applyBorder="1" applyAlignment="1">
      <alignment horizontal="center" vertical="center" wrapText="1"/>
    </xf>
    <xf numFmtId="0" fontId="16" fillId="2" borderId="21" xfId="1" applyFont="1" applyBorder="1" applyAlignment="1">
      <alignment horizontal="center" vertical="center" wrapText="1"/>
    </xf>
    <xf numFmtId="0" fontId="7" fillId="4" borderId="24" xfId="1" applyFont="1" applyFill="1" applyBorder="1" applyAlignment="1">
      <alignment horizontal="center" vertical="center" wrapText="1"/>
    </xf>
    <xf numFmtId="0" fontId="7" fillId="4" borderId="25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49" fontId="16" fillId="2" borderId="18" xfId="1" applyNumberFormat="1" applyFont="1" applyBorder="1" applyAlignment="1">
      <alignment horizontal="center" vertical="center" wrapText="1"/>
    </xf>
    <xf numFmtId="0" fontId="16" fillId="2" borderId="14" xfId="1" applyFont="1" applyBorder="1" applyAlignment="1">
      <alignment horizontal="center" vertical="center" wrapText="1"/>
    </xf>
    <xf numFmtId="0" fontId="16" fillId="2" borderId="19" xfId="1" applyFont="1" applyBorder="1" applyAlignment="1">
      <alignment horizontal="center" vertical="center" wrapText="1"/>
    </xf>
    <xf numFmtId="0" fontId="16" fillId="2" borderId="15" xfId="1" applyFont="1" applyBorder="1" applyAlignment="1">
      <alignment horizontal="center" vertical="center" wrapText="1"/>
    </xf>
    <xf numFmtId="0" fontId="16" fillId="2" borderId="20" xfId="1" applyFont="1" applyBorder="1" applyAlignment="1">
      <alignment horizontal="center" vertical="center" wrapText="1"/>
    </xf>
    <xf numFmtId="0" fontId="16" fillId="2" borderId="10" xfId="1" applyFont="1" applyBorder="1" applyAlignment="1">
      <alignment horizontal="center" vertical="center" wrapText="1"/>
    </xf>
    <xf numFmtId="0" fontId="16" fillId="2" borderId="16" xfId="1" applyFont="1" applyBorder="1" applyAlignment="1">
      <alignment horizontal="center" vertical="center" wrapText="1"/>
    </xf>
    <xf numFmtId="3" fontId="16" fillId="3" borderId="29" xfId="1" applyNumberFormat="1" applyFont="1" applyFill="1" applyBorder="1" applyAlignment="1">
      <alignment horizontal="center" vertical="center" wrapText="1"/>
    </xf>
    <xf numFmtId="3" fontId="16" fillId="3" borderId="30" xfId="1" applyNumberFormat="1" applyFont="1" applyFill="1" applyBorder="1" applyAlignment="1">
      <alignment horizontal="center" vertical="center" wrapText="1"/>
    </xf>
    <xf numFmtId="3" fontId="16" fillId="3" borderId="12" xfId="1" applyNumberFormat="1" applyFont="1" applyFill="1" applyBorder="1" applyAlignment="1">
      <alignment horizontal="center" vertical="center" wrapText="1"/>
    </xf>
    <xf numFmtId="3" fontId="16" fillId="3" borderId="38" xfId="1" applyNumberFormat="1" applyFont="1" applyFill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</cellXfs>
  <cellStyles count="3">
    <cellStyle name="Input" xfId="1" builtinId="20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4"/>
  <sheetViews>
    <sheetView tabSelected="1" topLeftCell="C4" zoomScaleNormal="100" workbookViewId="0">
      <selection activeCell="U10" sqref="U10"/>
    </sheetView>
  </sheetViews>
  <sheetFormatPr defaultRowHeight="15" x14ac:dyDescent="0.25"/>
  <cols>
    <col min="1" max="1" width="12.140625" customWidth="1"/>
    <col min="2" max="2" width="16.42578125" customWidth="1"/>
    <col min="3" max="3" width="54.28515625" customWidth="1"/>
    <col min="4" max="4" width="16" customWidth="1"/>
    <col min="5" max="7" width="16.42578125" customWidth="1"/>
    <col min="8" max="8" width="26.85546875" customWidth="1"/>
    <col min="9" max="9" width="17.5703125" customWidth="1"/>
    <col min="10" max="12" width="9.140625" hidden="1" customWidth="1"/>
    <col min="13" max="13" width="13.42578125" hidden="1" customWidth="1"/>
    <col min="14" max="14" width="10.140625" hidden="1" customWidth="1"/>
    <col min="15" max="16" width="9.140625" hidden="1" customWidth="1"/>
    <col min="17" max="18" width="13.42578125" hidden="1" customWidth="1"/>
    <col min="19" max="19" width="12" hidden="1" customWidth="1"/>
  </cols>
  <sheetData>
    <row r="1" spans="1:19" ht="16.5" customHeight="1" x14ac:dyDescent="0.3">
      <c r="A1" s="51" t="s">
        <v>16</v>
      </c>
      <c r="B1" s="5"/>
      <c r="C1" s="50"/>
      <c r="D1" s="5"/>
      <c r="E1" s="5"/>
      <c r="F1" s="5"/>
      <c r="G1" s="5"/>
      <c r="H1" s="5"/>
      <c r="I1" s="5"/>
      <c r="J1" s="2"/>
      <c r="K1" s="2"/>
    </row>
    <row r="2" spans="1:19" ht="17.25" thickBot="1" x14ac:dyDescent="0.35">
      <c r="A2" s="9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9" ht="66" x14ac:dyDescent="0.3">
      <c r="A3" s="46" t="s">
        <v>35</v>
      </c>
      <c r="B3" s="40" t="s">
        <v>10</v>
      </c>
      <c r="C3" s="47" t="s">
        <v>8</v>
      </c>
      <c r="E3" s="2" t="s">
        <v>14</v>
      </c>
      <c r="F3" s="2"/>
      <c r="G3" s="2"/>
      <c r="H3" s="5"/>
      <c r="I3" s="5"/>
      <c r="J3" s="2"/>
      <c r="K3" s="2"/>
    </row>
    <row r="4" spans="1:19" ht="17.25" thickBot="1" x14ac:dyDescent="0.35">
      <c r="A4" s="48">
        <v>505.28</v>
      </c>
      <c r="B4" s="49">
        <v>34101</v>
      </c>
      <c r="C4" s="45">
        <f>2140584.86</f>
        <v>2140584.86</v>
      </c>
      <c r="E4" s="2"/>
      <c r="F4" s="2"/>
      <c r="G4" s="2"/>
      <c r="H4" s="5"/>
      <c r="I4" s="5"/>
      <c r="J4" s="2"/>
      <c r="K4" s="2"/>
    </row>
    <row r="5" spans="1:19" ht="16.5" x14ac:dyDescent="0.3">
      <c r="A5" s="5"/>
      <c r="B5" s="5"/>
      <c r="C5" s="5"/>
      <c r="D5" s="5"/>
      <c r="E5" s="5"/>
      <c r="F5" s="5"/>
      <c r="G5" s="5"/>
      <c r="H5" s="5"/>
      <c r="I5" s="5"/>
      <c r="J5" s="2"/>
      <c r="K5" s="2"/>
    </row>
    <row r="6" spans="1:19" ht="17.25" thickBot="1" x14ac:dyDescent="0.35">
      <c r="A6" s="5"/>
      <c r="B6" s="5"/>
      <c r="C6" s="5"/>
      <c r="D6" s="5"/>
      <c r="E6" s="5"/>
      <c r="F6" s="5"/>
      <c r="G6" s="5"/>
      <c r="H6" s="5"/>
      <c r="I6" s="5"/>
      <c r="J6" s="2"/>
      <c r="K6" s="2"/>
      <c r="M6">
        <v>1854002</v>
      </c>
    </row>
    <row r="7" spans="1:19" ht="51" customHeight="1" x14ac:dyDescent="0.3">
      <c r="A7" s="60" t="s">
        <v>7</v>
      </c>
      <c r="B7" s="80" t="s">
        <v>0</v>
      </c>
      <c r="C7" s="80" t="s">
        <v>1</v>
      </c>
      <c r="D7" s="82" t="s">
        <v>2</v>
      </c>
      <c r="E7" s="84" t="s">
        <v>32</v>
      </c>
      <c r="F7" s="85"/>
      <c r="G7" s="85"/>
      <c r="H7" s="80" t="s">
        <v>3</v>
      </c>
      <c r="I7" s="74" t="s">
        <v>33</v>
      </c>
      <c r="J7" s="2"/>
      <c r="K7" s="2"/>
      <c r="M7" s="15">
        <v>286582.86</v>
      </c>
      <c r="N7" s="13">
        <f>M7-F18</f>
        <v>217970.14625600004</v>
      </c>
      <c r="P7">
        <f>M7*0.1852</f>
        <v>53075.145671999999</v>
      </c>
    </row>
    <row r="8" spans="1:19" ht="66.75" thickBot="1" x14ac:dyDescent="0.35">
      <c r="A8" s="79"/>
      <c r="B8" s="81"/>
      <c r="C8" s="81"/>
      <c r="D8" s="83"/>
      <c r="E8" s="41" t="s">
        <v>34</v>
      </c>
      <c r="F8" s="41" t="s">
        <v>15</v>
      </c>
      <c r="G8" s="42" t="s">
        <v>4</v>
      </c>
      <c r="H8" s="81"/>
      <c r="I8" s="75"/>
      <c r="J8" s="2"/>
      <c r="K8" s="2"/>
      <c r="M8" s="15">
        <v>83592.86</v>
      </c>
      <c r="P8">
        <f>M8*0.1852</f>
        <v>15481.397672000001</v>
      </c>
    </row>
    <row r="9" spans="1:19" ht="33" x14ac:dyDescent="0.3">
      <c r="A9" s="60" t="s">
        <v>6</v>
      </c>
      <c r="B9" s="37">
        <v>1</v>
      </c>
      <c r="C9" s="38" t="s">
        <v>24</v>
      </c>
      <c r="D9" s="39">
        <v>1</v>
      </c>
      <c r="E9" s="29">
        <v>15836.1</v>
      </c>
      <c r="F9" s="29">
        <v>0</v>
      </c>
      <c r="G9" s="29">
        <f>E9+F9</f>
        <v>15836.1</v>
      </c>
      <c r="H9" s="30">
        <f>G9</f>
        <v>15836.1</v>
      </c>
      <c r="I9" s="31">
        <f>H9/(E19+EURI!E9)</f>
        <v>7.1199796030687705E-3</v>
      </c>
      <c r="J9" s="2"/>
      <c r="K9" s="2"/>
      <c r="M9" s="13">
        <f>SUM(M6:M8)</f>
        <v>2224177.7199999997</v>
      </c>
    </row>
    <row r="10" spans="1:19" ht="49.5" x14ac:dyDescent="0.3">
      <c r="A10" s="61"/>
      <c r="B10" s="86">
        <v>2</v>
      </c>
      <c r="C10" s="38" t="s">
        <v>25</v>
      </c>
      <c r="D10" s="39">
        <v>0.5</v>
      </c>
      <c r="E10" s="29">
        <v>231830</v>
      </c>
      <c r="F10" s="29">
        <v>0</v>
      </c>
      <c r="G10" s="29">
        <f>E10+F10</f>
        <v>231830</v>
      </c>
      <c r="H10" s="66">
        <f>G10+G11+G12</f>
        <v>546830</v>
      </c>
      <c r="I10" s="70">
        <f>H10/(E19+EURI!E9)</f>
        <v>0.24585715209843936</v>
      </c>
      <c r="J10" s="2"/>
      <c r="K10" s="2"/>
    </row>
    <row r="11" spans="1:19" ht="33" x14ac:dyDescent="0.3">
      <c r="A11" s="61"/>
      <c r="B11" s="87"/>
      <c r="C11" s="38" t="s">
        <v>26</v>
      </c>
      <c r="D11" s="39">
        <v>1</v>
      </c>
      <c r="E11" s="29">
        <v>75000</v>
      </c>
      <c r="F11" s="29">
        <v>0</v>
      </c>
      <c r="G11" s="29">
        <f t="shared" ref="G11:G16" si="0">E11+F11</f>
        <v>75000</v>
      </c>
      <c r="H11" s="67"/>
      <c r="I11" s="71"/>
      <c r="J11" s="28">
        <f>M8/M9</f>
        <v>3.7583714308585023E-2</v>
      </c>
      <c r="K11" s="2"/>
    </row>
    <row r="12" spans="1:19" ht="16.5" x14ac:dyDescent="0.3">
      <c r="A12" s="61"/>
      <c r="B12" s="88"/>
      <c r="C12" s="38" t="s">
        <v>27</v>
      </c>
      <c r="D12" s="39">
        <v>1</v>
      </c>
      <c r="E12" s="29">
        <v>240000</v>
      </c>
      <c r="F12" s="29">
        <v>0</v>
      </c>
      <c r="G12" s="29">
        <f t="shared" si="0"/>
        <v>240000</v>
      </c>
      <c r="H12" s="69"/>
      <c r="I12" s="72"/>
      <c r="J12" s="2"/>
      <c r="K12" s="2"/>
    </row>
    <row r="13" spans="1:19" ht="33" x14ac:dyDescent="0.3">
      <c r="A13" s="61"/>
      <c r="B13" s="86">
        <v>6</v>
      </c>
      <c r="C13" s="38" t="s">
        <v>28</v>
      </c>
      <c r="D13" s="39">
        <v>0.7</v>
      </c>
      <c r="E13" s="29">
        <f>157176+40000+6132.79</f>
        <v>203308.79</v>
      </c>
      <c r="F13" s="29">
        <v>0</v>
      </c>
      <c r="G13" s="29">
        <f t="shared" si="0"/>
        <v>203308.79</v>
      </c>
      <c r="H13" s="66">
        <f>G13+G14+G15+G16</f>
        <v>1166001.05</v>
      </c>
      <c r="I13" s="70">
        <f>H13/(E19+EURI!E9)</f>
        <v>0.52423915567322565</v>
      </c>
      <c r="J13" s="2"/>
      <c r="K13" s="2"/>
    </row>
    <row r="14" spans="1:19" ht="16.5" x14ac:dyDescent="0.3">
      <c r="A14" s="61"/>
      <c r="B14" s="87"/>
      <c r="C14" s="38" t="s">
        <v>29</v>
      </c>
      <c r="D14" s="39">
        <v>1</v>
      </c>
      <c r="E14" s="29">
        <v>566182.11</v>
      </c>
      <c r="F14" s="29">
        <v>217970.15</v>
      </c>
      <c r="G14" s="44">
        <v>797371.91</v>
      </c>
      <c r="H14" s="67"/>
      <c r="I14" s="71"/>
      <c r="J14" s="2"/>
      <c r="K14" s="2"/>
      <c r="Q14" s="43">
        <v>784152.26</v>
      </c>
      <c r="R14" s="43">
        <f>Q14+S15</f>
        <v>797371.91</v>
      </c>
      <c r="S14" s="43"/>
    </row>
    <row r="15" spans="1:19" ht="16.5" x14ac:dyDescent="0.3">
      <c r="A15" s="61"/>
      <c r="B15" s="87"/>
      <c r="C15" s="38" t="s">
        <v>30</v>
      </c>
      <c r="D15" s="39">
        <v>1</v>
      </c>
      <c r="E15" s="29">
        <v>99671</v>
      </c>
      <c r="F15" s="29">
        <v>0</v>
      </c>
      <c r="G15" s="44">
        <v>86451.35</v>
      </c>
      <c r="H15" s="67"/>
      <c r="I15" s="71"/>
      <c r="J15" s="2"/>
      <c r="K15" s="2"/>
      <c r="Q15" s="43">
        <v>99671</v>
      </c>
      <c r="R15" s="43">
        <v>86451.35</v>
      </c>
      <c r="S15" s="43">
        <f>Q15-R15</f>
        <v>13219.649999999994</v>
      </c>
    </row>
    <row r="16" spans="1:19" ht="17.25" thickBot="1" x14ac:dyDescent="0.35">
      <c r="A16" s="62"/>
      <c r="B16" s="89"/>
      <c r="C16" s="38" t="s">
        <v>31</v>
      </c>
      <c r="D16" s="39">
        <v>1</v>
      </c>
      <c r="E16" s="29">
        <v>78869</v>
      </c>
      <c r="F16" s="29">
        <v>0</v>
      </c>
      <c r="G16" s="29">
        <f t="shared" si="0"/>
        <v>78869</v>
      </c>
      <c r="H16" s="68"/>
      <c r="I16" s="73"/>
      <c r="J16" s="2"/>
      <c r="K16" s="2"/>
    </row>
    <row r="17" spans="1:11" ht="17.25" thickBot="1" x14ac:dyDescent="0.35">
      <c r="A17" s="63" t="s">
        <v>19</v>
      </c>
      <c r="B17" s="64"/>
      <c r="C17" s="64"/>
      <c r="D17" s="65"/>
      <c r="E17" s="32">
        <f>SUM(E9:E16)</f>
        <v>1510697</v>
      </c>
      <c r="F17" s="32">
        <f>SUM(F9:F16)</f>
        <v>217970.15</v>
      </c>
      <c r="G17" s="32">
        <f>SUM(G9:G16)</f>
        <v>1728667.1500000001</v>
      </c>
      <c r="H17" s="32"/>
      <c r="I17" s="33"/>
      <c r="J17" s="2"/>
      <c r="K17" s="2"/>
    </row>
    <row r="18" spans="1:11" ht="16.5" x14ac:dyDescent="0.3">
      <c r="A18" s="10" t="s">
        <v>5</v>
      </c>
      <c r="B18" s="76" t="s">
        <v>12</v>
      </c>
      <c r="C18" s="77"/>
      <c r="D18" s="78"/>
      <c r="E18" s="34">
        <v>343305</v>
      </c>
      <c r="F18" s="34">
        <f>G18-E18</f>
        <v>68612.71374399995</v>
      </c>
      <c r="G18" s="34">
        <f>(FEADR!E19+EURI!E9)*I18</f>
        <v>411917.71374399995</v>
      </c>
      <c r="H18" s="35"/>
      <c r="I18" s="36">
        <v>0.1852</v>
      </c>
      <c r="J18" s="11"/>
      <c r="K18" s="2"/>
    </row>
    <row r="19" spans="1:11" ht="17.25" thickBot="1" x14ac:dyDescent="0.35">
      <c r="A19" s="54" t="s">
        <v>17</v>
      </c>
      <c r="B19" s="55"/>
      <c r="C19" s="55"/>
      <c r="D19" s="56"/>
      <c r="E19" s="57">
        <v>2140584.86</v>
      </c>
      <c r="F19" s="58"/>
      <c r="G19" s="58"/>
      <c r="H19" s="58"/>
      <c r="I19" s="59"/>
      <c r="J19" s="2"/>
      <c r="K19" s="2"/>
    </row>
    <row r="20" spans="1:11" ht="16.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s="1" customFormat="1" ht="18" x14ac:dyDescent="0.3">
      <c r="A21" s="3"/>
      <c r="B21" s="4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18</v>
      </c>
      <c r="B22" s="3"/>
      <c r="C22" s="4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11</v>
      </c>
      <c r="B23" s="3"/>
      <c r="C23" s="3"/>
      <c r="D23" s="4"/>
      <c r="E23" s="4"/>
      <c r="F23" s="4"/>
      <c r="G23" s="4"/>
      <c r="H23" s="4"/>
      <c r="I23" s="4"/>
      <c r="J23" s="5"/>
      <c r="K23" s="5"/>
    </row>
    <row r="24" spans="1:11" s="1" customFormat="1" ht="18" x14ac:dyDescent="0.3">
      <c r="A24" s="3" t="s">
        <v>13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6.5" x14ac:dyDescent="0.3">
      <c r="A25" s="12" t="s">
        <v>23</v>
      </c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8.75" thickBot="1" x14ac:dyDescent="0.35">
      <c r="A26" s="3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s="1" customFormat="1" ht="16.5" x14ac:dyDescent="0.3">
      <c r="A27" s="6"/>
      <c r="B27" s="4"/>
      <c r="C27" s="4"/>
      <c r="D27" s="4"/>
      <c r="E27" s="4"/>
      <c r="F27" s="4"/>
      <c r="G27" s="4"/>
      <c r="H27" s="4"/>
      <c r="I27" s="4"/>
      <c r="J27" s="5"/>
      <c r="K27" s="5"/>
    </row>
    <row r="28" spans="1:11" ht="16.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30" spans="1:11" x14ac:dyDescent="0.25">
      <c r="E30" s="13"/>
    </row>
    <row r="33" spans="3:7" x14ac:dyDescent="0.25">
      <c r="C33" s="14"/>
    </row>
    <row r="34" spans="3:7" x14ac:dyDescent="0.25">
      <c r="E34" s="14"/>
      <c r="G34" s="13"/>
    </row>
  </sheetData>
  <mergeCells count="18">
    <mergeCell ref="I7:I8"/>
    <mergeCell ref="B18:D18"/>
    <mergeCell ref="A7:A8"/>
    <mergeCell ref="B7:B8"/>
    <mergeCell ref="C7:C8"/>
    <mergeCell ref="D7:D8"/>
    <mergeCell ref="E7:G7"/>
    <mergeCell ref="B10:B12"/>
    <mergeCell ref="B13:B16"/>
    <mergeCell ref="H7:H8"/>
    <mergeCell ref="A19:D19"/>
    <mergeCell ref="E19:I19"/>
    <mergeCell ref="A9:A16"/>
    <mergeCell ref="A17:D17"/>
    <mergeCell ref="H13:H16"/>
    <mergeCell ref="H10:H12"/>
    <mergeCell ref="I10:I12"/>
    <mergeCell ref="I13:I16"/>
  </mergeCells>
  <pageMargins left="0.7" right="0.7" top="0.75" bottom="1.5" header="0.3" footer="0.3"/>
  <pageSetup paperSize="9" scale="68" orientation="landscape" r:id="rId1"/>
  <ignoredErrors>
    <ignoredError sqref="A9 A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dimension ref="A1:F15"/>
  <sheetViews>
    <sheetView zoomScaleNormal="100" workbookViewId="0">
      <selection activeCell="C4" sqref="C4"/>
    </sheetView>
  </sheetViews>
  <sheetFormatPr defaultRowHeight="15" x14ac:dyDescent="0.25"/>
  <cols>
    <col min="1" max="1" width="15.7109375" customWidth="1"/>
    <col min="2" max="2" width="15.28515625" customWidth="1"/>
    <col min="3" max="3" width="33.2851562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20</v>
      </c>
      <c r="B1" s="5"/>
      <c r="C1" s="5"/>
      <c r="D1" s="5"/>
      <c r="E1" s="5"/>
      <c r="F1" s="5"/>
    </row>
    <row r="2" spans="1:6" ht="17.25" thickBot="1" x14ac:dyDescent="0.35">
      <c r="A2" s="9"/>
      <c r="B2" s="5"/>
      <c r="C2" s="5"/>
      <c r="D2" s="5"/>
      <c r="E2" s="5"/>
      <c r="F2" s="5"/>
    </row>
    <row r="3" spans="1:6" ht="66" x14ac:dyDescent="0.3">
      <c r="A3" s="23" t="s">
        <v>9</v>
      </c>
      <c r="B3" s="18" t="s">
        <v>10</v>
      </c>
      <c r="C3" s="47" t="s">
        <v>21</v>
      </c>
      <c r="E3" s="2"/>
      <c r="F3" s="5"/>
    </row>
    <row r="4" spans="1:6" ht="17.25" thickBot="1" x14ac:dyDescent="0.35">
      <c r="A4" s="24">
        <v>505.28</v>
      </c>
      <c r="B4" s="25">
        <v>34101</v>
      </c>
      <c r="C4" s="52">
        <v>83592.86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16" t="s">
        <v>7</v>
      </c>
      <c r="B7" s="18" t="s">
        <v>0</v>
      </c>
      <c r="C7" s="18" t="s">
        <v>1</v>
      </c>
      <c r="D7" s="18" t="s">
        <v>2</v>
      </c>
      <c r="E7" s="40" t="s">
        <v>36</v>
      </c>
      <c r="F7" s="47" t="s">
        <v>37</v>
      </c>
    </row>
    <row r="8" spans="1:6" ht="49.5" x14ac:dyDescent="0.25">
      <c r="A8" s="17" t="s">
        <v>6</v>
      </c>
      <c r="B8" s="20">
        <v>6</v>
      </c>
      <c r="C8" s="19" t="s">
        <v>28</v>
      </c>
      <c r="D8" s="21">
        <v>0.7</v>
      </c>
      <c r="E8" s="26">
        <v>83592.86</v>
      </c>
      <c r="F8" s="27">
        <v>83592.86</v>
      </c>
    </row>
    <row r="9" spans="1:6" ht="17.25" thickBot="1" x14ac:dyDescent="0.35">
      <c r="A9" s="90" t="s">
        <v>22</v>
      </c>
      <c r="B9" s="91"/>
      <c r="C9" s="91"/>
      <c r="D9" s="91"/>
      <c r="E9" s="53">
        <v>83592.86</v>
      </c>
      <c r="F9" s="22"/>
    </row>
    <row r="10" spans="1:6" ht="16.5" x14ac:dyDescent="0.3">
      <c r="A10" s="2"/>
      <c r="B10" s="2"/>
      <c r="C10" s="2"/>
      <c r="D10" s="2"/>
      <c r="E10" s="2"/>
      <c r="F10" s="2"/>
    </row>
    <row r="11" spans="1:6" ht="18" x14ac:dyDescent="0.3">
      <c r="A11" s="3"/>
      <c r="B11" s="4"/>
      <c r="C11" s="4"/>
      <c r="D11" s="4"/>
      <c r="E11" s="4"/>
      <c r="F11" s="4"/>
    </row>
    <row r="12" spans="1:6" ht="18" x14ac:dyDescent="0.3">
      <c r="A12" s="3"/>
      <c r="B12" s="3"/>
      <c r="C12" s="4"/>
      <c r="D12" s="4"/>
      <c r="E12" s="4"/>
      <c r="F12" s="4"/>
    </row>
    <row r="13" spans="1:6" ht="18" x14ac:dyDescent="0.3">
      <c r="A13" s="3"/>
      <c r="B13" s="3"/>
      <c r="C13" s="3"/>
      <c r="D13" s="4"/>
      <c r="E13" s="4"/>
      <c r="F13" s="4"/>
    </row>
    <row r="14" spans="1:6" ht="18" x14ac:dyDescent="0.3">
      <c r="A14" s="3"/>
      <c r="B14" s="4"/>
      <c r="C14" s="4"/>
      <c r="D14" s="4"/>
      <c r="E14" s="4"/>
      <c r="F14" s="4"/>
    </row>
    <row r="15" spans="1:6" ht="17.25" x14ac:dyDescent="0.3">
      <c r="A15" s="8"/>
      <c r="B15" s="4"/>
      <c r="C15" s="4"/>
      <c r="D15" s="4"/>
      <c r="E15" s="4"/>
      <c r="F15" s="4"/>
    </row>
  </sheetData>
  <mergeCells count="1">
    <mergeCell ref="A9:D9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Elena Lupu</cp:lastModifiedBy>
  <cp:lastPrinted>2022-10-13T12:19:05Z</cp:lastPrinted>
  <dcterms:created xsi:type="dcterms:W3CDTF">2016-01-12T11:18:24Z</dcterms:created>
  <dcterms:modified xsi:type="dcterms:W3CDTF">2022-10-13T14:02:55Z</dcterms:modified>
</cp:coreProperties>
</file>