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AL Colinele Iasilor Dropbox\Elena Lupu\3. GRP\5. MODIFICARI SDL\7. Modificare SDL - realocare fonduri reziliate M4\SDL v.07\Anexa 4 - trackchanges\"/>
    </mc:Choice>
  </mc:AlternateContent>
  <xr:revisionPtr revIDLastSave="0" documentId="13_ncr:1_{10264973-CEC4-4ED4-BCC1-3725825A970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DL v.7" sheetId="7" r:id="rId1"/>
    <sheet name="SDL v.6" sheetId="6" r:id="rId2"/>
    <sheet name="SDL v.5" sheetId="5" r:id="rId3"/>
    <sheet name="SDL v.3, v.4" sheetId="2" r:id="rId4"/>
    <sheet name="SDL v.1, v.2" sheetId="1" r:id="rId5"/>
    <sheet name="SDL v.0" sheetId="4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7" l="1"/>
  <c r="G7" i="7"/>
  <c r="K7" i="7"/>
  <c r="K17" i="7" s="1"/>
  <c r="K18" i="7" s="1"/>
  <c r="F11" i="7" l="1"/>
  <c r="G11" i="7" s="1"/>
  <c r="F8" i="7"/>
  <c r="G8" i="7" s="1"/>
  <c r="F7" i="7"/>
  <c r="F10" i="6"/>
  <c r="G10" i="6" s="1"/>
  <c r="F7" i="6"/>
  <c r="G7" i="6" s="1"/>
  <c r="F6" i="6"/>
  <c r="G6" i="5"/>
  <c r="G10" i="5"/>
  <c r="H10" i="5" s="1"/>
  <c r="G7" i="5"/>
  <c r="H7" i="5" s="1"/>
  <c r="G10" i="2" l="1"/>
  <c r="H10" i="2" s="1"/>
  <c r="G7" i="2"/>
  <c r="H7" i="2"/>
</calcChain>
</file>

<file path=xl/sharedStrings.xml><?xml version="1.0" encoding="utf-8"?>
<sst xmlns="http://schemas.openxmlformats.org/spreadsheetml/2006/main" count="206" uniqueCount="34">
  <si>
    <t>Anexa 4 - Plan de finanțare</t>
  </si>
  <si>
    <t>SUPRAFAȚA TERITORIU GAL</t>
  </si>
  <si>
    <t>POPULAȚIE TERITORIU GAL</t>
  </si>
  <si>
    <t>VALOARE TOTALĂ COMPONENTA A (euro)</t>
  </si>
  <si>
    <t>VALOARE TOTALĂ COMPONENTA B (euro)</t>
  </si>
  <si>
    <t>TOTAL COMPONENTA A+B</t>
  </si>
  <si>
    <t>COMPONENTA A+B</t>
  </si>
  <si>
    <t>PRIORITATE</t>
  </si>
  <si>
    <t>MĂSURA</t>
  </si>
  <si>
    <t>INTENSITATEA SPRIJINULUI</t>
  </si>
  <si>
    <t>CONTRIBUTIA PUBLICĂ NERAMBURSABILA MĂSURĂ (FEADR+BUGET NAȚIONAL EURO)</t>
  </si>
  <si>
    <t>CONTRIBUTIA PUBLICĂ NERAMBURSABILA /PRIORITATE (FEADR+BUGET NAȚIONAL EURO)</t>
  </si>
  <si>
    <t>VALOARE PROCENTUALĂ (%)</t>
  </si>
  <si>
    <t>M1 – Acțiuni de dobândire de competențe și formare profesională</t>
  </si>
  <si>
    <t>100,00%</t>
  </si>
  <si>
    <t>1,19%</t>
  </si>
  <si>
    <t>M2 – Îmbunătățirea performanței economice a exploatațiilor agricole din teritoriul GAL Regiunea Rediu Prăjeni</t>
  </si>
  <si>
    <t>50,00%</t>
  </si>
  <si>
    <t>30,65%</t>
  </si>
  <si>
    <t>M3 – Facilitarea intrării în sectorul agricol a unor fermieri, în special din fermele mici</t>
  </si>
  <si>
    <t>M4 – Tineri fermieri șefi de exploatație</t>
  </si>
  <si>
    <t>M5 – Facilitarea creării și dezvoltării de activități neagricole în mediul rural</t>
  </si>
  <si>
    <t>70,00%</t>
  </si>
  <si>
    <t>49,64%</t>
  </si>
  <si>
    <t>M6 – Conservarea, protecția și menținerea biodiversității naturale a zonelor protejate, inclusiv a zonelor Natura 2000, a peisajelor și a zonelor cu o mare valoare naturală</t>
  </si>
  <si>
    <t>M7 – Dezvoltare locală în Regiunea Rediu-Prăjeni</t>
  </si>
  <si>
    <t>M8 – Investiții în infrastructura socială</t>
  </si>
  <si>
    <t>M9 – Infrastructura de bandă largă în spațiul rural</t>
  </si>
  <si>
    <t>Cheltuieli de functionare si animare</t>
  </si>
  <si>
    <t>TOTAL GENERAL (A+B)</t>
  </si>
  <si>
    <r>
      <rPr>
        <b/>
        <sz val="11"/>
        <color rgb="FFFF0000"/>
        <rFont val="Segoe Script"/>
        <family val="2"/>
      </rPr>
      <t>GRUPUL DE ACȚIUNE LOCALĂ  REGIUNEA REDIU PRĂJENI</t>
    </r>
    <r>
      <rPr>
        <b/>
        <sz val="11"/>
        <color rgb="FFFF0000"/>
        <rFont val="Calibri"/>
        <family val="2"/>
        <scheme val="minor"/>
      </rPr>
      <t xml:space="preserve">
</t>
    </r>
  </si>
  <si>
    <t>Total 19.2</t>
  </si>
  <si>
    <t>Fonduri realocate</t>
  </si>
  <si>
    <t>Procent realocare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</si>
</sst>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Segoe Script"/>
      <family val="2"/>
    </font>
    <font>
      <b/>
      <sz val="12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0"/>
      <color theme="1"/>
      <name val="Trebuchet MS"/>
      <family val="2"/>
    </font>
    <font>
      <b/>
      <sz val="8"/>
      <color theme="1"/>
      <name val="Trebuchet MS"/>
      <family val="2"/>
    </font>
    <font>
      <b/>
      <sz val="11"/>
      <color theme="1"/>
      <name val="Trebuchet MS"/>
      <family val="2"/>
    </font>
    <font>
      <b/>
      <sz val="9"/>
      <color theme="1"/>
      <name val="Trebuchet MS"/>
      <family val="2"/>
    </font>
    <font>
      <b/>
      <sz val="9"/>
      <color rgb="FFFF0000"/>
      <name val="Trebuchet MS"/>
      <family val="2"/>
    </font>
    <font>
      <sz val="11"/>
      <color theme="1"/>
      <name val="Calibri"/>
      <family val="2"/>
      <scheme val="minor"/>
    </font>
    <font>
      <b/>
      <sz val="11"/>
      <color rgb="FFFF0000"/>
      <name val="Trebuchet MS"/>
      <family val="2"/>
    </font>
    <font>
      <b/>
      <sz val="9"/>
      <name val="Trebuchet MS"/>
      <family val="2"/>
    </font>
    <font>
      <b/>
      <sz val="11"/>
      <color theme="1"/>
      <name val="Calibri"/>
      <family val="2"/>
      <scheme val="minor"/>
    </font>
    <font>
      <b/>
      <sz val="11"/>
      <name val="Trebuchet MS"/>
      <family val="2"/>
    </font>
    <font>
      <sz val="11"/>
      <name val="Trebuchet MS"/>
      <family val="2"/>
    </font>
    <font>
      <b/>
      <sz val="16"/>
      <color theme="1"/>
      <name val="Calibri"/>
      <family val="2"/>
      <scheme val="minor"/>
    </font>
    <font>
      <sz val="11"/>
      <color rgb="FFFF000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65">
    <xf numFmtId="0" fontId="0" fillId="0" borderId="0" xfId="0"/>
    <xf numFmtId="0" fontId="4" fillId="0" borderId="1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3" fontId="8" fillId="0" borderId="8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3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/>
    </xf>
    <xf numFmtId="3" fontId="8" fillId="0" borderId="1" xfId="0" applyNumberFormat="1" applyFont="1" applyBorder="1"/>
    <xf numFmtId="3" fontId="8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right" vertical="center" wrapText="1"/>
    </xf>
    <xf numFmtId="10" fontId="8" fillId="0" borderId="1" xfId="0" applyNumberFormat="1" applyFont="1" applyBorder="1"/>
    <xf numFmtId="0" fontId="7" fillId="0" borderId="1" xfId="0" applyFont="1" applyBorder="1"/>
    <xf numFmtId="3" fontId="9" fillId="0" borderId="1" xfId="0" applyNumberFormat="1" applyFont="1" applyBorder="1" applyAlignment="1">
      <alignment horizontal="right" vertical="top" wrapText="1"/>
    </xf>
    <xf numFmtId="3" fontId="9" fillId="0" borderId="1" xfId="0" applyNumberFormat="1" applyFont="1" applyBorder="1"/>
    <xf numFmtId="0" fontId="8" fillId="0" borderId="4" xfId="0" applyFont="1" applyBorder="1" applyAlignment="1">
      <alignment horizontal="right" vertical="center" wrapText="1"/>
    </xf>
    <xf numFmtId="3" fontId="8" fillId="0" borderId="7" xfId="0" applyNumberFormat="1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Fill="1" applyBorder="1" applyAlignment="1">
      <alignment vertical="center"/>
    </xf>
    <xf numFmtId="3" fontId="9" fillId="0" borderId="4" xfId="0" applyNumberFormat="1" applyFont="1" applyFill="1" applyBorder="1" applyAlignment="1">
      <alignment horizontal="right" vertical="center" wrapText="1"/>
    </xf>
    <xf numFmtId="3" fontId="9" fillId="4" borderId="4" xfId="0" applyNumberFormat="1" applyFont="1" applyFill="1" applyBorder="1" applyAlignment="1">
      <alignment horizontal="right" vertical="center" wrapText="1"/>
    </xf>
    <xf numFmtId="3" fontId="8" fillId="4" borderId="4" xfId="0" applyNumberFormat="1" applyFont="1" applyFill="1" applyBorder="1" applyAlignment="1">
      <alignment horizontal="right" vertical="center" wrapText="1"/>
    </xf>
    <xf numFmtId="3" fontId="9" fillId="4" borderId="4" xfId="0" applyNumberFormat="1" applyFont="1" applyFill="1" applyBorder="1" applyAlignment="1">
      <alignment horizontal="right" vertical="center" wrapText="1"/>
    </xf>
    <xf numFmtId="10" fontId="0" fillId="0" borderId="0" xfId="0" applyNumberFormat="1"/>
    <xf numFmtId="4" fontId="11" fillId="0" borderId="0" xfId="0" applyNumberFormat="1" applyFont="1"/>
    <xf numFmtId="3" fontId="12" fillId="0" borderId="1" xfId="0" applyNumberFormat="1" applyFont="1" applyFill="1" applyBorder="1" applyAlignment="1">
      <alignment horizontal="right" vertical="center" wrapText="1"/>
    </xf>
    <xf numFmtId="3" fontId="12" fillId="4" borderId="4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10" fontId="9" fillId="0" borderId="8" xfId="0" applyNumberFormat="1" applyFont="1" applyBorder="1" applyAlignment="1">
      <alignment horizontal="right" vertical="center" wrapText="1"/>
    </xf>
    <xf numFmtId="4" fontId="9" fillId="4" borderId="4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ont="1"/>
    <xf numFmtId="3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10" fontId="14" fillId="0" borderId="1" xfId="1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/>
    </xf>
    <xf numFmtId="4" fontId="14" fillId="0" borderId="1" xfId="0" applyNumberFormat="1" applyFont="1" applyFill="1" applyBorder="1" applyAlignment="1">
      <alignment vertical="center"/>
    </xf>
    <xf numFmtId="0" fontId="7" fillId="0" borderId="1" xfId="0" applyFont="1" applyBorder="1" applyAlignment="1">
      <alignment horizontal="center" wrapText="1"/>
    </xf>
    <xf numFmtId="10" fontId="7" fillId="0" borderId="1" xfId="0" applyNumberFormat="1" applyFont="1" applyBorder="1"/>
    <xf numFmtId="10" fontId="14" fillId="0" borderId="1" xfId="1" applyNumberFormat="1" applyFont="1" applyBorder="1"/>
    <xf numFmtId="3" fontId="7" fillId="0" borderId="9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3" fontId="7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4" fontId="15" fillId="4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4" fontId="15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vertical="center"/>
    </xf>
    <xf numFmtId="4" fontId="0" fillId="0" borderId="0" xfId="0" applyNumberFormat="1"/>
    <xf numFmtId="10" fontId="0" fillId="0" borderId="0" xfId="1" applyNumberFormat="1" applyFont="1"/>
    <xf numFmtId="0" fontId="7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10" fontId="15" fillId="0" borderId="0" xfId="1" applyNumberFormat="1" applyFont="1" applyFill="1" applyBorder="1" applyAlignment="1">
      <alignment horizontal="right" vertical="center" wrapText="1"/>
    </xf>
    <xf numFmtId="10" fontId="15" fillId="0" borderId="0" xfId="1" applyNumberFormat="1" applyFont="1" applyFill="1" applyBorder="1"/>
    <xf numFmtId="0" fontId="14" fillId="0" borderId="0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 wrapText="1"/>
    </xf>
    <xf numFmtId="3" fontId="7" fillId="0" borderId="13" xfId="0" applyNumberFormat="1" applyFont="1" applyBorder="1" applyAlignment="1">
      <alignment horizontal="center" vertical="center" wrapText="1"/>
    </xf>
    <xf numFmtId="4" fontId="15" fillId="4" borderId="14" xfId="0" applyNumberFormat="1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center" vertical="center"/>
    </xf>
    <xf numFmtId="0" fontId="0" fillId="0" borderId="0" xfId="0" applyFont="1" applyFill="1" applyBorder="1"/>
    <xf numFmtId="10" fontId="0" fillId="0" borderId="0" xfId="0" applyNumberFormat="1" applyFill="1" applyBorder="1"/>
    <xf numFmtId="0" fontId="0" fillId="0" borderId="0" xfId="0" applyFill="1" applyBorder="1"/>
    <xf numFmtId="0" fontId="4" fillId="0" borderId="13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right" vertical="center" wrapText="1"/>
    </xf>
    <xf numFmtId="4" fontId="15" fillId="4" borderId="24" xfId="0" applyNumberFormat="1" applyFont="1" applyFill="1" applyBorder="1" applyAlignment="1">
      <alignment horizontal="right" vertical="center" wrapText="1"/>
    </xf>
    <xf numFmtId="10" fontId="4" fillId="0" borderId="29" xfId="0" applyNumberFormat="1" applyFont="1" applyBorder="1"/>
    <xf numFmtId="10" fontId="15" fillId="0" borderId="30" xfId="1" applyNumberFormat="1" applyFont="1" applyBorder="1"/>
    <xf numFmtId="0" fontId="7" fillId="0" borderId="13" xfId="0" applyFont="1" applyBorder="1" applyAlignment="1">
      <alignment vertical="center"/>
    </xf>
    <xf numFmtId="0" fontId="7" fillId="5" borderId="29" xfId="0" applyFont="1" applyFill="1" applyBorder="1" applyAlignment="1">
      <alignment vertical="center"/>
    </xf>
    <xf numFmtId="4" fontId="17" fillId="4" borderId="1" xfId="0" applyNumberFormat="1" applyFont="1" applyFill="1" applyBorder="1" applyAlignment="1">
      <alignment horizontal="right" vertical="center" wrapText="1"/>
    </xf>
    <xf numFmtId="4" fontId="17" fillId="0" borderId="1" xfId="0" applyNumberFormat="1" applyFont="1" applyFill="1" applyBorder="1" applyAlignment="1">
      <alignment horizontal="right" vertical="center" wrapText="1"/>
    </xf>
    <xf numFmtId="10" fontId="17" fillId="0" borderId="22" xfId="1" applyNumberFormat="1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 readingOrder="1"/>
    </xf>
    <xf numFmtId="0" fontId="7" fillId="0" borderId="13" xfId="0" applyFont="1" applyBorder="1" applyAlignment="1">
      <alignment horizontal="center" vertical="center" textRotation="90" readingOrder="1"/>
    </xf>
    <xf numFmtId="0" fontId="7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 wrapText="1"/>
    </xf>
    <xf numFmtId="10" fontId="17" fillId="4" borderId="22" xfId="1" applyNumberFormat="1" applyFont="1" applyFill="1" applyBorder="1" applyAlignment="1">
      <alignment horizontal="right" vertical="center" wrapText="1"/>
    </xf>
    <xf numFmtId="0" fontId="4" fillId="0" borderId="23" xfId="0" applyFont="1" applyBorder="1" applyAlignment="1">
      <alignment horizontal="center" vertical="center"/>
    </xf>
    <xf numFmtId="4" fontId="17" fillId="4" borderId="1" xfId="0" applyNumberFormat="1" applyFont="1" applyFill="1" applyBorder="1" applyAlignment="1">
      <alignment horizontal="right" vertical="center" wrapText="1"/>
    </xf>
    <xf numFmtId="4" fontId="17" fillId="4" borderId="24" xfId="0" applyNumberFormat="1" applyFont="1" applyFill="1" applyBorder="1" applyAlignment="1">
      <alignment horizontal="right" vertical="center" wrapText="1"/>
    </xf>
    <xf numFmtId="10" fontId="17" fillId="4" borderId="26" xfId="1" applyNumberFormat="1" applyFont="1" applyFill="1" applyBorder="1" applyAlignment="1">
      <alignment horizontal="right" vertical="center" wrapText="1"/>
    </xf>
    <xf numFmtId="0" fontId="4" fillId="0" borderId="27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4" fontId="15" fillId="0" borderId="28" xfId="0" applyNumberFormat="1" applyFont="1" applyBorder="1" applyAlignment="1">
      <alignment horizontal="center"/>
    </xf>
    <xf numFmtId="0" fontId="7" fillId="5" borderId="27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3" fontId="14" fillId="5" borderId="28" xfId="0" applyNumberFormat="1" applyFont="1" applyFill="1" applyBorder="1" applyAlignment="1">
      <alignment horizontal="center" vertical="center"/>
    </xf>
    <xf numFmtId="0" fontId="14" fillId="5" borderId="28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right" vertical="center" wrapText="1"/>
    </xf>
    <xf numFmtId="10" fontId="14" fillId="4" borderId="1" xfId="1" applyNumberFormat="1" applyFont="1" applyFill="1" applyBorder="1" applyAlignment="1">
      <alignment horizontal="right" vertical="center" wrapText="1"/>
    </xf>
    <xf numFmtId="4" fontId="14" fillId="4" borderId="1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 readingOrder="1"/>
    </xf>
    <xf numFmtId="0" fontId="5" fillId="0" borderId="3" xfId="0" applyFont="1" applyBorder="1" applyAlignment="1">
      <alignment horizontal="center" vertical="center" textRotation="90" readingOrder="1"/>
    </xf>
    <xf numFmtId="0" fontId="8" fillId="0" borderId="9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9" fillId="0" borderId="7" xfId="0" applyNumberFormat="1" applyFont="1" applyFill="1" applyBorder="1" applyAlignment="1">
      <alignment horizontal="right" vertical="center" wrapText="1"/>
    </xf>
    <xf numFmtId="3" fontId="9" fillId="0" borderId="11" xfId="0" applyNumberFormat="1" applyFont="1" applyFill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right" vertical="center" wrapText="1"/>
    </xf>
    <xf numFmtId="10" fontId="9" fillId="4" borderId="10" xfId="1" applyNumberFormat="1" applyFont="1" applyFill="1" applyBorder="1" applyAlignment="1">
      <alignment horizontal="right" vertical="center" wrapText="1"/>
    </xf>
    <xf numFmtId="10" fontId="9" fillId="4" borderId="12" xfId="1" applyNumberFormat="1" applyFont="1" applyFill="1" applyBorder="1" applyAlignment="1">
      <alignment horizontal="right" vertical="center" wrapText="1"/>
    </xf>
    <xf numFmtId="10" fontId="9" fillId="4" borderId="4" xfId="1" applyNumberFormat="1" applyFont="1" applyFill="1" applyBorder="1" applyAlignment="1">
      <alignment horizontal="right" vertical="center" wrapText="1"/>
    </xf>
    <xf numFmtId="4" fontId="9" fillId="4" borderId="10" xfId="0" applyNumberFormat="1" applyFont="1" applyFill="1" applyBorder="1" applyAlignment="1">
      <alignment horizontal="right" vertical="center" wrapText="1"/>
    </xf>
    <xf numFmtId="4" fontId="9" fillId="4" borderId="12" xfId="0" applyNumberFormat="1" applyFont="1" applyFill="1" applyBorder="1" applyAlignment="1">
      <alignment horizontal="right" vertical="center" wrapText="1"/>
    </xf>
    <xf numFmtId="4" fontId="9" fillId="4" borderId="4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3" fontId="8" fillId="0" borderId="15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3" fontId="9" fillId="4" borderId="10" xfId="0" applyNumberFormat="1" applyFont="1" applyFill="1" applyBorder="1" applyAlignment="1">
      <alignment horizontal="right" vertical="center" wrapText="1"/>
    </xf>
    <xf numFmtId="3" fontId="9" fillId="4" borderId="12" xfId="0" applyNumberFormat="1" applyFont="1" applyFill="1" applyBorder="1" applyAlignment="1">
      <alignment horizontal="right" vertical="center" wrapText="1"/>
    </xf>
    <xf numFmtId="3" fontId="9" fillId="4" borderId="4" xfId="0" applyNumberFormat="1" applyFont="1" applyFill="1" applyBorder="1" applyAlignment="1">
      <alignment horizontal="righ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3" fontId="8" fillId="0" borderId="10" xfId="0" applyNumberFormat="1" applyFont="1" applyBorder="1" applyAlignment="1">
      <alignment horizontal="right" vertical="center" wrapText="1"/>
    </xf>
    <xf numFmtId="3" fontId="8" fillId="0" borderId="12" xfId="0" applyNumberFormat="1" applyFont="1" applyBorder="1" applyAlignment="1">
      <alignment horizontal="righ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90222-8F76-441A-94F7-AA1F4CBB1C44}">
  <dimension ref="A1:L19"/>
  <sheetViews>
    <sheetView tabSelected="1" zoomScale="85" zoomScaleNormal="85" workbookViewId="0">
      <selection activeCell="M10" sqref="M10"/>
    </sheetView>
  </sheetViews>
  <sheetFormatPr defaultRowHeight="15" x14ac:dyDescent="0.25"/>
  <cols>
    <col min="3" max="3" width="43" customWidth="1"/>
    <col min="4" max="4" width="18.7109375" customWidth="1"/>
    <col min="5" max="5" width="20.5703125" customWidth="1"/>
    <col min="6" max="6" width="22.85546875" customWidth="1"/>
    <col min="7" max="7" width="23.85546875" customWidth="1"/>
    <col min="8" max="8" width="10.140625" style="85" customWidth="1"/>
    <col min="9" max="9" width="10.7109375" hidden="1" customWidth="1"/>
    <col min="10" max="10" width="16.7109375" hidden="1" customWidth="1"/>
    <col min="11" max="11" width="15.28515625" hidden="1" customWidth="1"/>
    <col min="12" max="12" width="11.7109375" bestFit="1" customWidth="1"/>
  </cols>
  <sheetData>
    <row r="1" spans="1:12" ht="41.25" customHeight="1" x14ac:dyDescent="0.25">
      <c r="A1" s="104" t="s">
        <v>0</v>
      </c>
      <c r="B1" s="104"/>
      <c r="C1" s="104"/>
      <c r="D1" s="104"/>
      <c r="E1" s="104"/>
      <c r="F1" s="104"/>
      <c r="G1" s="104"/>
      <c r="H1" s="82"/>
    </row>
    <row r="2" spans="1:12" ht="9.75" customHeight="1" x14ac:dyDescent="0.25">
      <c r="A2" s="46"/>
      <c r="B2" s="46"/>
      <c r="C2" s="46"/>
      <c r="F2" s="46"/>
      <c r="G2" s="46"/>
      <c r="H2" s="83"/>
    </row>
    <row r="3" spans="1:12" ht="49.5" x14ac:dyDescent="0.3">
      <c r="A3" s="1"/>
      <c r="B3" s="105" t="s">
        <v>1</v>
      </c>
      <c r="C3" s="105"/>
      <c r="D3" s="3" t="s">
        <v>2</v>
      </c>
      <c r="E3" s="3" t="s">
        <v>3</v>
      </c>
      <c r="F3" s="3" t="s">
        <v>4</v>
      </c>
      <c r="G3" s="79" t="s">
        <v>5</v>
      </c>
      <c r="H3" s="74"/>
    </row>
    <row r="4" spans="1:12" ht="16.5" x14ac:dyDescent="0.3">
      <c r="A4" s="106" t="s">
        <v>6</v>
      </c>
      <c r="B4" s="108">
        <v>505.28</v>
      </c>
      <c r="C4" s="108"/>
      <c r="D4" s="80">
        <v>34101</v>
      </c>
      <c r="E4" s="47">
        <v>1174452</v>
      </c>
      <c r="F4" s="48">
        <v>679550.31</v>
      </c>
      <c r="G4" s="47">
        <v>1854002</v>
      </c>
      <c r="H4" s="75"/>
    </row>
    <row r="5" spans="1:12" s="65" customFormat="1" ht="17.25" thickBot="1" x14ac:dyDescent="0.35">
      <c r="A5" s="106"/>
      <c r="B5" s="63"/>
      <c r="C5" s="63"/>
      <c r="D5" s="64"/>
      <c r="E5" s="61"/>
      <c r="F5" s="62"/>
      <c r="G5" s="61"/>
      <c r="H5" s="75"/>
    </row>
    <row r="6" spans="1:12" ht="80.25" customHeight="1" x14ac:dyDescent="0.25">
      <c r="A6" s="107"/>
      <c r="B6" s="88" t="s">
        <v>7</v>
      </c>
      <c r="C6" s="89" t="s">
        <v>8</v>
      </c>
      <c r="D6" s="90" t="s">
        <v>9</v>
      </c>
      <c r="E6" s="91" t="s">
        <v>10</v>
      </c>
      <c r="F6" s="91" t="s">
        <v>11</v>
      </c>
      <c r="G6" s="92" t="s">
        <v>12</v>
      </c>
      <c r="H6" s="74"/>
    </row>
    <row r="7" spans="1:12" ht="33" x14ac:dyDescent="0.25">
      <c r="A7" s="107"/>
      <c r="B7" s="93">
        <v>1</v>
      </c>
      <c r="C7" s="66" t="s">
        <v>13</v>
      </c>
      <c r="D7" s="86" t="s">
        <v>14</v>
      </c>
      <c r="E7" s="101">
        <v>15836.1</v>
      </c>
      <c r="F7" s="102">
        <f>E7</f>
        <v>15836.1</v>
      </c>
      <c r="G7" s="103">
        <f>F7/E16</f>
        <v>8.5415765463036173E-3</v>
      </c>
      <c r="H7" s="76"/>
      <c r="I7" s="81">
        <v>21968.89</v>
      </c>
      <c r="J7">
        <v>15836.1</v>
      </c>
      <c r="K7" s="72">
        <f>I7-J7</f>
        <v>6132.7899999999991</v>
      </c>
    </row>
    <row r="8" spans="1:12" ht="49.5" x14ac:dyDescent="0.3">
      <c r="A8" s="107"/>
      <c r="B8" s="109">
        <v>2</v>
      </c>
      <c r="C8" s="66" t="s">
        <v>16</v>
      </c>
      <c r="D8" s="87" t="s">
        <v>17</v>
      </c>
      <c r="E8" s="68">
        <v>231830</v>
      </c>
      <c r="F8" s="110">
        <f>E8+E9+E10</f>
        <v>546830</v>
      </c>
      <c r="G8" s="111">
        <f>F8/E16</f>
        <v>0.29494574439509774</v>
      </c>
      <c r="H8" s="76"/>
    </row>
    <row r="9" spans="1:12" ht="49.5" x14ac:dyDescent="0.3">
      <c r="A9" s="107"/>
      <c r="B9" s="109"/>
      <c r="C9" s="66" t="s">
        <v>19</v>
      </c>
      <c r="D9" s="87" t="s">
        <v>14</v>
      </c>
      <c r="E9" s="69">
        <v>75000</v>
      </c>
      <c r="F9" s="110"/>
      <c r="G9" s="111"/>
      <c r="H9" s="76"/>
    </row>
    <row r="10" spans="1:12" ht="19.5" customHeight="1" x14ac:dyDescent="0.3">
      <c r="A10" s="107"/>
      <c r="B10" s="109"/>
      <c r="C10" s="66" t="s">
        <v>20</v>
      </c>
      <c r="D10" s="87" t="s">
        <v>14</v>
      </c>
      <c r="E10" s="102">
        <v>240000</v>
      </c>
      <c r="F10" s="110"/>
      <c r="G10" s="111"/>
      <c r="H10" s="76"/>
    </row>
    <row r="11" spans="1:12" ht="33" x14ac:dyDescent="0.3">
      <c r="A11" s="107"/>
      <c r="B11" s="109">
        <v>6</v>
      </c>
      <c r="C11" s="70" t="s">
        <v>21</v>
      </c>
      <c r="D11" s="86" t="s">
        <v>22</v>
      </c>
      <c r="E11" s="101">
        <f>157176+40000+6132.79</f>
        <v>203308.79</v>
      </c>
      <c r="F11" s="113">
        <f>E11+E12+E13+E14</f>
        <v>948030.9</v>
      </c>
      <c r="G11" s="111">
        <f>F11/E16</f>
        <v>0.51134297589754485</v>
      </c>
      <c r="H11" s="76"/>
      <c r="K11" s="72">
        <v>40000</v>
      </c>
    </row>
    <row r="12" spans="1:12" ht="35.25" customHeight="1" x14ac:dyDescent="0.25">
      <c r="A12" s="107"/>
      <c r="B12" s="109"/>
      <c r="C12" s="66" t="s">
        <v>25</v>
      </c>
      <c r="D12" s="86" t="s">
        <v>14</v>
      </c>
      <c r="E12" s="67">
        <v>566182.11</v>
      </c>
      <c r="F12" s="113"/>
      <c r="G12" s="111"/>
      <c r="H12" s="76"/>
      <c r="L12" s="72"/>
    </row>
    <row r="13" spans="1:12" ht="16.5" x14ac:dyDescent="0.25">
      <c r="A13" s="107"/>
      <c r="B13" s="109"/>
      <c r="C13" s="66" t="s">
        <v>26</v>
      </c>
      <c r="D13" s="86" t="s">
        <v>14</v>
      </c>
      <c r="E13" s="67">
        <v>99671</v>
      </c>
      <c r="F13" s="113"/>
      <c r="G13" s="111"/>
      <c r="H13" s="76"/>
    </row>
    <row r="14" spans="1:12" ht="36.75" customHeight="1" thickBot="1" x14ac:dyDescent="0.3">
      <c r="A14" s="107"/>
      <c r="B14" s="112"/>
      <c r="C14" s="94" t="s">
        <v>27</v>
      </c>
      <c r="D14" s="95" t="s">
        <v>14</v>
      </c>
      <c r="E14" s="96">
        <v>78869</v>
      </c>
      <c r="F14" s="114"/>
      <c r="G14" s="115"/>
      <c r="H14" s="76"/>
      <c r="L14" s="73"/>
    </row>
    <row r="15" spans="1:12" ht="17.25" thickBot="1" x14ac:dyDescent="0.35">
      <c r="A15" s="107"/>
      <c r="B15" s="116" t="s">
        <v>28</v>
      </c>
      <c r="C15" s="117"/>
      <c r="D15" s="97">
        <v>1</v>
      </c>
      <c r="E15" s="118">
        <v>343305</v>
      </c>
      <c r="F15" s="118"/>
      <c r="G15" s="98">
        <v>0.1852</v>
      </c>
      <c r="H15" s="77"/>
    </row>
    <row r="16" spans="1:12" s="71" customFormat="1" ht="36" customHeight="1" thickBot="1" x14ac:dyDescent="0.3">
      <c r="A16" s="99"/>
      <c r="B16" s="119" t="s">
        <v>29</v>
      </c>
      <c r="C16" s="120"/>
      <c r="D16" s="100"/>
      <c r="E16" s="121">
        <v>1854002</v>
      </c>
      <c r="F16" s="122"/>
      <c r="G16" s="123"/>
      <c r="H16" s="78"/>
      <c r="J16" s="71" t="s">
        <v>31</v>
      </c>
      <c r="K16" s="72">
        <v>1510697</v>
      </c>
    </row>
    <row r="17" spans="5:11" x14ac:dyDescent="0.25">
      <c r="G17" s="38"/>
      <c r="H17" s="84"/>
      <c r="J17" t="s">
        <v>32</v>
      </c>
      <c r="K17" s="72">
        <f>K11+K7</f>
        <v>46132.79</v>
      </c>
    </row>
    <row r="18" spans="5:11" x14ac:dyDescent="0.25">
      <c r="J18" t="s">
        <v>33</v>
      </c>
      <c r="K18" s="73">
        <f>K17/K16</f>
        <v>3.0537420806422466E-2</v>
      </c>
    </row>
    <row r="19" spans="5:11" x14ac:dyDescent="0.25">
      <c r="E19" s="72"/>
      <c r="G19" s="38"/>
      <c r="H19" s="84"/>
    </row>
  </sheetData>
  <mergeCells count="14">
    <mergeCell ref="B16:C16"/>
    <mergeCell ref="E16:G16"/>
    <mergeCell ref="A1:G1"/>
    <mergeCell ref="B3:C3"/>
    <mergeCell ref="A4:A15"/>
    <mergeCell ref="B4:C4"/>
    <mergeCell ref="B8:B10"/>
    <mergeCell ref="F8:F10"/>
    <mergeCell ref="G8:G10"/>
    <mergeCell ref="B11:B14"/>
    <mergeCell ref="F11:F14"/>
    <mergeCell ref="G11:G14"/>
    <mergeCell ref="B15:C15"/>
    <mergeCell ref="E15:F15"/>
  </mergeCells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539CD-5682-44F9-9ED7-3612AABD20B7}">
  <dimension ref="A1:G18"/>
  <sheetViews>
    <sheetView view="pageBreakPreview" zoomScale="60" zoomScaleNormal="100" workbookViewId="0">
      <selection activeCell="G7" sqref="G7:G9"/>
    </sheetView>
  </sheetViews>
  <sheetFormatPr defaultRowHeight="15" x14ac:dyDescent="0.25"/>
  <cols>
    <col min="3" max="3" width="43" customWidth="1"/>
    <col min="4" max="4" width="18.7109375" customWidth="1"/>
    <col min="5" max="5" width="20.5703125" customWidth="1"/>
    <col min="6" max="6" width="22.85546875" customWidth="1"/>
    <col min="7" max="7" width="23.85546875" customWidth="1"/>
  </cols>
  <sheetData>
    <row r="1" spans="1:7" ht="41.25" customHeight="1" x14ac:dyDescent="0.25">
      <c r="A1" s="124"/>
      <c r="B1" s="124"/>
      <c r="C1" s="124"/>
      <c r="D1" s="124"/>
      <c r="E1" s="124"/>
      <c r="F1" s="124"/>
      <c r="G1" s="124"/>
    </row>
    <row r="2" spans="1:7" x14ac:dyDescent="0.25">
      <c r="A2" s="46"/>
      <c r="B2" s="46"/>
      <c r="C2" s="46"/>
      <c r="D2" s="125" t="s">
        <v>0</v>
      </c>
      <c r="E2" s="125"/>
      <c r="F2" s="46"/>
      <c r="G2" s="46"/>
    </row>
    <row r="3" spans="1:7" ht="49.5" x14ac:dyDescent="0.3">
      <c r="A3" s="1"/>
      <c r="B3" s="105" t="s">
        <v>1</v>
      </c>
      <c r="C3" s="105"/>
      <c r="D3" s="3" t="s">
        <v>2</v>
      </c>
      <c r="E3" s="3" t="s">
        <v>3</v>
      </c>
      <c r="F3" s="3" t="s">
        <v>4</v>
      </c>
      <c r="G3" s="3" t="s">
        <v>5</v>
      </c>
    </row>
    <row r="4" spans="1:7" ht="16.5" x14ac:dyDescent="0.3">
      <c r="A4" s="106" t="s">
        <v>6</v>
      </c>
      <c r="B4" s="108">
        <v>505.28</v>
      </c>
      <c r="C4" s="108"/>
      <c r="D4" s="47">
        <v>34101</v>
      </c>
      <c r="E4" s="47">
        <v>1174452</v>
      </c>
      <c r="F4" s="48">
        <v>679550.31</v>
      </c>
      <c r="G4" s="47">
        <v>1854002</v>
      </c>
    </row>
    <row r="5" spans="1:7" ht="80.25" customHeight="1" x14ac:dyDescent="0.25">
      <c r="A5" s="106"/>
      <c r="B5" s="3" t="s">
        <v>7</v>
      </c>
      <c r="C5" s="45" t="s">
        <v>8</v>
      </c>
      <c r="D5" s="49" t="s">
        <v>9</v>
      </c>
      <c r="E5" s="49" t="s">
        <v>10</v>
      </c>
      <c r="F5" s="49" t="s">
        <v>11</v>
      </c>
      <c r="G5" s="49" t="s">
        <v>12</v>
      </c>
    </row>
    <row r="6" spans="1:7" ht="33" x14ac:dyDescent="0.25">
      <c r="A6" s="106"/>
      <c r="B6" s="50">
        <v>1</v>
      </c>
      <c r="C6" s="51" t="s">
        <v>13</v>
      </c>
      <c r="D6" s="52" t="s">
        <v>14</v>
      </c>
      <c r="E6" s="53">
        <v>21968.89</v>
      </c>
      <c r="F6" s="54">
        <f>E6</f>
        <v>21968.89</v>
      </c>
      <c r="G6" s="55">
        <v>1.18E-2</v>
      </c>
    </row>
    <row r="7" spans="1:7" ht="49.5" x14ac:dyDescent="0.3">
      <c r="A7" s="106"/>
      <c r="B7" s="126">
        <v>2</v>
      </c>
      <c r="C7" s="51" t="s">
        <v>16</v>
      </c>
      <c r="D7" s="56" t="s">
        <v>17</v>
      </c>
      <c r="E7" s="54">
        <v>231830</v>
      </c>
      <c r="F7" s="127">
        <f>E7+E8+E9</f>
        <v>586830</v>
      </c>
      <c r="G7" s="128">
        <f>F7/E15</f>
        <v>0.3165206941524335</v>
      </c>
    </row>
    <row r="8" spans="1:7" ht="49.5" x14ac:dyDescent="0.3">
      <c r="A8" s="106"/>
      <c r="B8" s="126"/>
      <c r="C8" s="51" t="s">
        <v>19</v>
      </c>
      <c r="D8" s="56" t="s">
        <v>14</v>
      </c>
      <c r="E8" s="57">
        <v>75000</v>
      </c>
      <c r="F8" s="127"/>
      <c r="G8" s="128"/>
    </row>
    <row r="9" spans="1:7" ht="16.5" x14ac:dyDescent="0.3">
      <c r="A9" s="106"/>
      <c r="B9" s="126"/>
      <c r="C9" s="51" t="s">
        <v>20</v>
      </c>
      <c r="D9" s="56" t="s">
        <v>14</v>
      </c>
      <c r="E9" s="54">
        <v>280000</v>
      </c>
      <c r="F9" s="127"/>
      <c r="G9" s="128"/>
    </row>
    <row r="10" spans="1:7" ht="33" x14ac:dyDescent="0.3">
      <c r="A10" s="106"/>
      <c r="B10" s="126">
        <v>6</v>
      </c>
      <c r="C10" s="58" t="s">
        <v>21</v>
      </c>
      <c r="D10" s="52" t="s">
        <v>22</v>
      </c>
      <c r="E10" s="53">
        <v>157176</v>
      </c>
      <c r="F10" s="129">
        <f>E10+E11+E12+E13</f>
        <v>901898.11</v>
      </c>
      <c r="G10" s="128">
        <f>F10/E15</f>
        <v>0.48646016023715183</v>
      </c>
    </row>
    <row r="11" spans="1:7" ht="35.25" customHeight="1" x14ac:dyDescent="0.25">
      <c r="A11" s="106"/>
      <c r="B11" s="126"/>
      <c r="C11" s="51" t="s">
        <v>25</v>
      </c>
      <c r="D11" s="52" t="s">
        <v>14</v>
      </c>
      <c r="E11" s="53">
        <v>566182.11</v>
      </c>
      <c r="F11" s="129"/>
      <c r="G11" s="128"/>
    </row>
    <row r="12" spans="1:7" ht="16.5" x14ac:dyDescent="0.25">
      <c r="A12" s="106"/>
      <c r="B12" s="126"/>
      <c r="C12" s="51" t="s">
        <v>26</v>
      </c>
      <c r="D12" s="52" t="s">
        <v>14</v>
      </c>
      <c r="E12" s="53">
        <v>99671</v>
      </c>
      <c r="F12" s="129"/>
      <c r="G12" s="128"/>
    </row>
    <row r="13" spans="1:7" ht="36.75" customHeight="1" x14ac:dyDescent="0.25">
      <c r="A13" s="106"/>
      <c r="B13" s="126"/>
      <c r="C13" s="51" t="s">
        <v>27</v>
      </c>
      <c r="D13" s="52" t="s">
        <v>14</v>
      </c>
      <c r="E13" s="53">
        <v>78869</v>
      </c>
      <c r="F13" s="129"/>
      <c r="G13" s="128"/>
    </row>
    <row r="14" spans="1:7" ht="16.5" x14ac:dyDescent="0.3">
      <c r="A14" s="106"/>
      <c r="B14" s="108" t="s">
        <v>28</v>
      </c>
      <c r="C14" s="108"/>
      <c r="D14" s="59">
        <v>1</v>
      </c>
      <c r="E14" s="130">
        <v>343305</v>
      </c>
      <c r="F14" s="130"/>
      <c r="G14" s="60">
        <v>0.1852</v>
      </c>
    </row>
    <row r="15" spans="1:7" ht="16.5" x14ac:dyDescent="0.3">
      <c r="A15" s="25"/>
      <c r="B15" s="108" t="s">
        <v>29</v>
      </c>
      <c r="C15" s="108"/>
      <c r="D15" s="25"/>
      <c r="E15" s="131">
        <v>1854002</v>
      </c>
      <c r="F15" s="132"/>
      <c r="G15" s="132"/>
    </row>
    <row r="16" spans="1:7" x14ac:dyDescent="0.25">
      <c r="G16" s="38"/>
    </row>
    <row r="18" spans="7:7" x14ac:dyDescent="0.25">
      <c r="G18" s="38"/>
    </row>
  </sheetData>
  <mergeCells count="15">
    <mergeCell ref="B15:C15"/>
    <mergeCell ref="E15:G15"/>
    <mergeCell ref="A1:G1"/>
    <mergeCell ref="D2:E2"/>
    <mergeCell ref="B3:C3"/>
    <mergeCell ref="A4:A14"/>
    <mergeCell ref="B4:C4"/>
    <mergeCell ref="B7:B9"/>
    <mergeCell ref="F7:F9"/>
    <mergeCell ref="G7:G9"/>
    <mergeCell ref="B10:B13"/>
    <mergeCell ref="F10:F13"/>
    <mergeCell ref="G10:G13"/>
    <mergeCell ref="B14:C14"/>
    <mergeCell ref="E14:F14"/>
  </mergeCells>
  <pageMargins left="0.7" right="0.7" top="0.75" bottom="0.75" header="0.3" footer="0.3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opLeftCell="B1" zoomScale="85" zoomScaleNormal="85" workbookViewId="0">
      <selection activeCell="F11" sqref="F11"/>
    </sheetView>
  </sheetViews>
  <sheetFormatPr defaultRowHeight="15" x14ac:dyDescent="0.25"/>
  <cols>
    <col min="4" max="4" width="43" customWidth="1"/>
    <col min="5" max="5" width="18.7109375" customWidth="1"/>
    <col min="6" max="6" width="20.5703125" customWidth="1"/>
    <col min="7" max="7" width="22.85546875" customWidth="1"/>
    <col min="8" max="8" width="23.85546875" customWidth="1"/>
  </cols>
  <sheetData>
    <row r="1" spans="1:8" ht="41.25" customHeight="1" x14ac:dyDescent="0.55000000000000004">
      <c r="A1" s="124" t="s">
        <v>30</v>
      </c>
      <c r="B1" s="124"/>
      <c r="C1" s="124"/>
      <c r="D1" s="124"/>
      <c r="E1" s="124"/>
      <c r="F1" s="124"/>
      <c r="G1" s="124"/>
      <c r="H1" s="124"/>
    </row>
    <row r="2" spans="1:8" ht="15.75" x14ac:dyDescent="0.25">
      <c r="E2" s="134" t="s">
        <v>0</v>
      </c>
      <c r="F2" s="134"/>
    </row>
    <row r="3" spans="1:8" ht="49.5" x14ac:dyDescent="0.3">
      <c r="B3" s="1"/>
      <c r="C3" s="135" t="s">
        <v>1</v>
      </c>
      <c r="D3" s="135"/>
      <c r="E3" s="2" t="s">
        <v>2</v>
      </c>
      <c r="F3" s="2" t="s">
        <v>3</v>
      </c>
      <c r="G3" s="3" t="s">
        <v>4</v>
      </c>
      <c r="H3" s="3" t="s">
        <v>5</v>
      </c>
    </row>
    <row r="4" spans="1:8" ht="16.5" x14ac:dyDescent="0.3">
      <c r="B4" s="136" t="s">
        <v>6</v>
      </c>
      <c r="C4" s="108">
        <v>505.28</v>
      </c>
      <c r="D4" s="108"/>
      <c r="E4" s="4">
        <v>34101</v>
      </c>
      <c r="F4" s="4">
        <v>1174452</v>
      </c>
      <c r="G4" s="5">
        <v>679550.31</v>
      </c>
      <c r="H4" s="4">
        <v>1854002</v>
      </c>
    </row>
    <row r="5" spans="1:8" ht="80.25" customHeight="1" thickBot="1" x14ac:dyDescent="0.3">
      <c r="B5" s="136"/>
      <c r="C5" s="6" t="s">
        <v>7</v>
      </c>
      <c r="D5" s="7" t="s">
        <v>8</v>
      </c>
      <c r="E5" s="8" t="s">
        <v>9</v>
      </c>
      <c r="F5" s="9" t="s">
        <v>10</v>
      </c>
      <c r="G5" s="9" t="s">
        <v>11</v>
      </c>
      <c r="H5" s="9" t="s">
        <v>12</v>
      </c>
    </row>
    <row r="6" spans="1:8" ht="30.75" thickBot="1" x14ac:dyDescent="0.35">
      <c r="B6" s="136"/>
      <c r="C6" s="10">
        <v>1</v>
      </c>
      <c r="D6" s="11" t="s">
        <v>13</v>
      </c>
      <c r="E6" s="12" t="s">
        <v>14</v>
      </c>
      <c r="F6" s="39">
        <v>21968.89</v>
      </c>
      <c r="G6" s="42">
        <f>F6</f>
        <v>21968.89</v>
      </c>
      <c r="H6" s="43">
        <v>1.18E-2</v>
      </c>
    </row>
    <row r="7" spans="1:8" ht="45" x14ac:dyDescent="0.35">
      <c r="B7" s="136"/>
      <c r="C7" s="138">
        <v>2</v>
      </c>
      <c r="D7" s="16" t="s">
        <v>16</v>
      </c>
      <c r="E7" s="17" t="s">
        <v>17</v>
      </c>
      <c r="F7" s="40">
        <v>231830</v>
      </c>
      <c r="G7" s="141">
        <f>F7+F8+F9</f>
        <v>586830</v>
      </c>
      <c r="H7" s="144">
        <f>G7/F15</f>
        <v>0.3165206941524335</v>
      </c>
    </row>
    <row r="8" spans="1:8" ht="30" x14ac:dyDescent="0.35">
      <c r="B8" s="136"/>
      <c r="C8" s="139"/>
      <c r="D8" s="16" t="s">
        <v>19</v>
      </c>
      <c r="E8" s="19" t="s">
        <v>14</v>
      </c>
      <c r="F8" s="33">
        <v>75000</v>
      </c>
      <c r="G8" s="142"/>
      <c r="H8" s="145"/>
    </row>
    <row r="9" spans="1:8" ht="17.25" thickBot="1" x14ac:dyDescent="0.4">
      <c r="B9" s="136"/>
      <c r="C9" s="140"/>
      <c r="D9" s="16" t="s">
        <v>20</v>
      </c>
      <c r="E9" s="17" t="s">
        <v>14</v>
      </c>
      <c r="F9" s="34">
        <v>280000</v>
      </c>
      <c r="G9" s="143"/>
      <c r="H9" s="146"/>
    </row>
    <row r="10" spans="1:8" ht="30.75" thickBot="1" x14ac:dyDescent="0.4">
      <c r="B10" s="136"/>
      <c r="C10" s="138">
        <v>6</v>
      </c>
      <c r="D10" s="22" t="s">
        <v>21</v>
      </c>
      <c r="E10" s="12" t="s">
        <v>22</v>
      </c>
      <c r="F10" s="37">
        <v>157176</v>
      </c>
      <c r="G10" s="147">
        <f>F10+F11+F12+F13</f>
        <v>901898.11</v>
      </c>
      <c r="H10" s="144">
        <f>G10/F15</f>
        <v>0.48646016023715183</v>
      </c>
    </row>
    <row r="11" spans="1:8" ht="35.25" customHeight="1" thickBot="1" x14ac:dyDescent="0.3">
      <c r="B11" s="136"/>
      <c r="C11" s="139"/>
      <c r="D11" s="16" t="s">
        <v>25</v>
      </c>
      <c r="E11" s="12" t="s">
        <v>14</v>
      </c>
      <c r="F11" s="44">
        <v>566182.11</v>
      </c>
      <c r="G11" s="148"/>
      <c r="H11" s="145"/>
    </row>
    <row r="12" spans="1:8" ht="15.75" thickBot="1" x14ac:dyDescent="0.3">
      <c r="B12" s="136"/>
      <c r="C12" s="139"/>
      <c r="D12" s="11" t="s">
        <v>26</v>
      </c>
      <c r="E12" s="28" t="s">
        <v>14</v>
      </c>
      <c r="F12" s="41">
        <v>99671</v>
      </c>
      <c r="G12" s="148"/>
      <c r="H12" s="145"/>
    </row>
    <row r="13" spans="1:8" ht="36.75" customHeight="1" thickBot="1" x14ac:dyDescent="0.3">
      <c r="B13" s="136"/>
      <c r="C13" s="140"/>
      <c r="D13" s="11" t="s">
        <v>27</v>
      </c>
      <c r="E13" s="28" t="s">
        <v>14</v>
      </c>
      <c r="F13" s="37">
        <v>78869</v>
      </c>
      <c r="G13" s="149"/>
      <c r="H13" s="146"/>
    </row>
    <row r="14" spans="1:8" ht="16.5" x14ac:dyDescent="0.35">
      <c r="B14" s="137"/>
      <c r="C14" s="150" t="s">
        <v>28</v>
      </c>
      <c r="D14" s="151"/>
      <c r="E14" s="24">
        <v>1</v>
      </c>
      <c r="F14" s="152">
        <v>343305</v>
      </c>
      <c r="G14" s="153"/>
      <c r="H14" s="24">
        <v>0.1852</v>
      </c>
    </row>
    <row r="15" spans="1:8" ht="16.5" x14ac:dyDescent="0.3">
      <c r="B15" s="25"/>
      <c r="C15" s="108" t="s">
        <v>29</v>
      </c>
      <c r="D15" s="108"/>
      <c r="E15" s="25"/>
      <c r="F15" s="133">
        <v>1854002</v>
      </c>
      <c r="G15" s="108"/>
      <c r="H15" s="108"/>
    </row>
    <row r="16" spans="1:8" x14ac:dyDescent="0.25">
      <c r="H16" s="38"/>
    </row>
    <row r="18" spans="8:8" x14ac:dyDescent="0.25">
      <c r="H18" s="38"/>
    </row>
  </sheetData>
  <mergeCells count="15">
    <mergeCell ref="C15:D15"/>
    <mergeCell ref="F15:H15"/>
    <mergeCell ref="A1:H1"/>
    <mergeCell ref="E2:F2"/>
    <mergeCell ref="C3:D3"/>
    <mergeCell ref="B4:B14"/>
    <mergeCell ref="C4:D4"/>
    <mergeCell ref="C7:C9"/>
    <mergeCell ref="G7:G9"/>
    <mergeCell ref="H7:H9"/>
    <mergeCell ref="C10:C13"/>
    <mergeCell ref="G10:G13"/>
    <mergeCell ref="H10:H13"/>
    <mergeCell ref="C14:D14"/>
    <mergeCell ref="F14:G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"/>
  <sheetViews>
    <sheetView topLeftCell="B4" zoomScale="85" zoomScaleNormal="85" workbookViewId="0">
      <selection activeCell="G19" sqref="G19"/>
    </sheetView>
  </sheetViews>
  <sheetFormatPr defaultRowHeight="15" x14ac:dyDescent="0.25"/>
  <cols>
    <col min="4" max="4" width="43" customWidth="1"/>
    <col min="5" max="5" width="18.7109375" customWidth="1"/>
    <col min="6" max="6" width="20.5703125" customWidth="1"/>
    <col min="7" max="7" width="22.85546875" customWidth="1"/>
    <col min="8" max="8" width="23.85546875" customWidth="1"/>
  </cols>
  <sheetData>
    <row r="1" spans="1:8" ht="41.25" customHeight="1" x14ac:dyDescent="0.55000000000000004">
      <c r="A1" s="124" t="s">
        <v>30</v>
      </c>
      <c r="B1" s="124"/>
      <c r="C1" s="124"/>
      <c r="D1" s="124"/>
      <c r="E1" s="124"/>
      <c r="F1" s="124"/>
      <c r="G1" s="124"/>
      <c r="H1" s="124"/>
    </row>
    <row r="2" spans="1:8" ht="15.75" x14ac:dyDescent="0.25">
      <c r="E2" s="134" t="s">
        <v>0</v>
      </c>
      <c r="F2" s="134"/>
    </row>
    <row r="3" spans="1:8" ht="49.5" x14ac:dyDescent="0.3">
      <c r="B3" s="1"/>
      <c r="C3" s="135" t="s">
        <v>1</v>
      </c>
      <c r="D3" s="135"/>
      <c r="E3" s="2" t="s">
        <v>2</v>
      </c>
      <c r="F3" s="2" t="s">
        <v>3</v>
      </c>
      <c r="G3" s="3" t="s">
        <v>4</v>
      </c>
      <c r="H3" s="3" t="s">
        <v>5</v>
      </c>
    </row>
    <row r="4" spans="1:8" ht="16.5" x14ac:dyDescent="0.3">
      <c r="B4" s="136" t="s">
        <v>6</v>
      </c>
      <c r="C4" s="108">
        <v>505.28</v>
      </c>
      <c r="D4" s="108"/>
      <c r="E4" s="4">
        <v>34101</v>
      </c>
      <c r="F4" s="4">
        <v>1174452</v>
      </c>
      <c r="G4" s="5">
        <v>679550.31</v>
      </c>
      <c r="H4" s="4">
        <v>1854002</v>
      </c>
    </row>
    <row r="5" spans="1:8" ht="80.25" customHeight="1" thickBot="1" x14ac:dyDescent="0.3">
      <c r="B5" s="136"/>
      <c r="C5" s="6" t="s">
        <v>7</v>
      </c>
      <c r="D5" s="7" t="s">
        <v>8</v>
      </c>
      <c r="E5" s="8" t="s">
        <v>9</v>
      </c>
      <c r="F5" s="9" t="s">
        <v>10</v>
      </c>
      <c r="G5" s="9" t="s">
        <v>11</v>
      </c>
      <c r="H5" s="9" t="s">
        <v>12</v>
      </c>
    </row>
    <row r="6" spans="1:8" ht="30.75" thickBot="1" x14ac:dyDescent="0.3">
      <c r="B6" s="136"/>
      <c r="C6" s="10">
        <v>1</v>
      </c>
      <c r="D6" s="11" t="s">
        <v>13</v>
      </c>
      <c r="E6" s="12" t="s">
        <v>14</v>
      </c>
      <c r="F6" s="29">
        <v>22087</v>
      </c>
      <c r="G6" s="30">
        <v>22087</v>
      </c>
      <c r="H6" s="15" t="s">
        <v>15</v>
      </c>
    </row>
    <row r="7" spans="1:8" ht="45" x14ac:dyDescent="0.35">
      <c r="B7" s="136"/>
      <c r="C7" s="138">
        <v>2</v>
      </c>
      <c r="D7" s="16" t="s">
        <v>16</v>
      </c>
      <c r="E7" s="17" t="s">
        <v>17</v>
      </c>
      <c r="F7" s="31">
        <v>231830</v>
      </c>
      <c r="G7" s="141">
        <f>F7+F8+F9</f>
        <v>531830</v>
      </c>
      <c r="H7" s="144">
        <f>G7/F16</f>
        <v>0.28685513823609682</v>
      </c>
    </row>
    <row r="8" spans="1:8" ht="30" x14ac:dyDescent="0.35">
      <c r="B8" s="136"/>
      <c r="C8" s="139"/>
      <c r="D8" s="16" t="s">
        <v>19</v>
      </c>
      <c r="E8" s="19" t="s">
        <v>14</v>
      </c>
      <c r="F8" s="33">
        <v>60000</v>
      </c>
      <c r="G8" s="142"/>
      <c r="H8" s="145"/>
    </row>
    <row r="9" spans="1:8" ht="17.25" thickBot="1" x14ac:dyDescent="0.4">
      <c r="B9" s="136"/>
      <c r="C9" s="140"/>
      <c r="D9" s="16" t="s">
        <v>20</v>
      </c>
      <c r="E9" s="17" t="s">
        <v>14</v>
      </c>
      <c r="F9" s="32">
        <v>240000</v>
      </c>
      <c r="G9" s="143"/>
      <c r="H9" s="146"/>
    </row>
    <row r="10" spans="1:8" ht="30.75" thickBot="1" x14ac:dyDescent="0.4">
      <c r="B10" s="136"/>
      <c r="C10" s="138">
        <v>6</v>
      </c>
      <c r="D10" s="22" t="s">
        <v>21</v>
      </c>
      <c r="E10" s="12" t="s">
        <v>22</v>
      </c>
      <c r="F10" s="35">
        <v>196676</v>
      </c>
      <c r="G10" s="154">
        <f>F10+F11+F12+F13+F14</f>
        <v>956780</v>
      </c>
      <c r="H10" s="144">
        <f>G10/F16</f>
        <v>0.51606201072059255</v>
      </c>
    </row>
    <row r="11" spans="1:8" ht="60.75" thickBot="1" x14ac:dyDescent="0.3">
      <c r="B11" s="136"/>
      <c r="C11" s="139"/>
      <c r="D11" s="16" t="s">
        <v>24</v>
      </c>
      <c r="E11" s="23" t="s">
        <v>14</v>
      </c>
      <c r="F11" s="35">
        <v>15000</v>
      </c>
      <c r="G11" s="155"/>
      <c r="H11" s="145"/>
    </row>
    <row r="12" spans="1:8" ht="35.25" customHeight="1" thickBot="1" x14ac:dyDescent="0.3">
      <c r="B12" s="136"/>
      <c r="C12" s="139"/>
      <c r="D12" s="16" t="s">
        <v>25</v>
      </c>
      <c r="E12" s="12" t="s">
        <v>14</v>
      </c>
      <c r="F12" s="35">
        <v>566503</v>
      </c>
      <c r="G12" s="155"/>
      <c r="H12" s="145"/>
    </row>
    <row r="13" spans="1:8" ht="15.75" thickBot="1" x14ac:dyDescent="0.3">
      <c r="B13" s="136"/>
      <c r="C13" s="139"/>
      <c r="D13" s="11" t="s">
        <v>26</v>
      </c>
      <c r="E13" s="23" t="s">
        <v>14</v>
      </c>
      <c r="F13" s="35">
        <v>99671</v>
      </c>
      <c r="G13" s="155"/>
      <c r="H13" s="145"/>
    </row>
    <row r="14" spans="1:8" ht="36.75" customHeight="1" thickBot="1" x14ac:dyDescent="0.3">
      <c r="B14" s="136"/>
      <c r="C14" s="140"/>
      <c r="D14" s="11" t="s">
        <v>27</v>
      </c>
      <c r="E14" s="23" t="s">
        <v>14</v>
      </c>
      <c r="F14" s="36">
        <v>78930</v>
      </c>
      <c r="G14" s="156"/>
      <c r="H14" s="146"/>
    </row>
    <row r="15" spans="1:8" ht="16.5" x14ac:dyDescent="0.35">
      <c r="B15" s="137"/>
      <c r="C15" s="150" t="s">
        <v>28</v>
      </c>
      <c r="D15" s="151"/>
      <c r="E15" s="24">
        <v>1</v>
      </c>
      <c r="F15" s="152">
        <v>343305</v>
      </c>
      <c r="G15" s="153"/>
      <c r="H15" s="24">
        <v>0.1852</v>
      </c>
    </row>
    <row r="16" spans="1:8" ht="16.5" x14ac:dyDescent="0.3">
      <c r="B16" s="25"/>
      <c r="C16" s="108" t="s">
        <v>29</v>
      </c>
      <c r="D16" s="108"/>
      <c r="E16" s="25"/>
      <c r="F16" s="133">
        <v>1854002</v>
      </c>
      <c r="G16" s="108"/>
      <c r="H16" s="108"/>
    </row>
    <row r="17" spans="8:8" x14ac:dyDescent="0.25">
      <c r="H17" s="38"/>
    </row>
  </sheetData>
  <mergeCells count="15">
    <mergeCell ref="C16:D16"/>
    <mergeCell ref="F16:H16"/>
    <mergeCell ref="A1:H1"/>
    <mergeCell ref="E2:F2"/>
    <mergeCell ref="C3:D3"/>
    <mergeCell ref="B4:B15"/>
    <mergeCell ref="C4:D4"/>
    <mergeCell ref="C7:C9"/>
    <mergeCell ref="G7:G9"/>
    <mergeCell ref="H7:H9"/>
    <mergeCell ref="C10:C14"/>
    <mergeCell ref="G10:G14"/>
    <mergeCell ref="H10:H14"/>
    <mergeCell ref="C15:D15"/>
    <mergeCell ref="F15:G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zoomScale="85" zoomScaleNormal="85" workbookViewId="0">
      <selection activeCell="D21" sqref="D21"/>
    </sheetView>
  </sheetViews>
  <sheetFormatPr defaultRowHeight="15" x14ac:dyDescent="0.25"/>
  <cols>
    <col min="4" max="4" width="43" customWidth="1"/>
    <col min="5" max="5" width="18.7109375" customWidth="1"/>
    <col min="6" max="6" width="20.5703125" customWidth="1"/>
    <col min="7" max="7" width="22.85546875" customWidth="1"/>
    <col min="8" max="8" width="23.85546875" customWidth="1"/>
  </cols>
  <sheetData>
    <row r="1" spans="1:8" ht="41.25" customHeight="1" x14ac:dyDescent="0.55000000000000004">
      <c r="A1" s="124" t="s">
        <v>30</v>
      </c>
      <c r="B1" s="124"/>
      <c r="C1" s="124"/>
      <c r="D1" s="124"/>
      <c r="E1" s="124"/>
      <c r="F1" s="124"/>
      <c r="G1" s="124"/>
      <c r="H1" s="124"/>
    </row>
    <row r="2" spans="1:8" ht="15.75" x14ac:dyDescent="0.25">
      <c r="E2" s="134" t="s">
        <v>0</v>
      </c>
      <c r="F2" s="134"/>
    </row>
    <row r="3" spans="1:8" ht="49.5" x14ac:dyDescent="0.3">
      <c r="B3" s="1"/>
      <c r="C3" s="135" t="s">
        <v>1</v>
      </c>
      <c r="D3" s="135"/>
      <c r="E3" s="2" t="s">
        <v>2</v>
      </c>
      <c r="F3" s="2" t="s">
        <v>3</v>
      </c>
      <c r="G3" s="3" t="s">
        <v>4</v>
      </c>
      <c r="H3" s="3" t="s">
        <v>5</v>
      </c>
    </row>
    <row r="4" spans="1:8" ht="16.5" x14ac:dyDescent="0.3">
      <c r="B4" s="136" t="s">
        <v>6</v>
      </c>
      <c r="C4" s="108">
        <v>505.28</v>
      </c>
      <c r="D4" s="108"/>
      <c r="E4" s="4">
        <v>34101</v>
      </c>
      <c r="F4" s="4">
        <v>1174452</v>
      </c>
      <c r="G4" s="5">
        <v>679550.31</v>
      </c>
      <c r="H4" s="4">
        <v>1854002</v>
      </c>
    </row>
    <row r="5" spans="1:8" ht="80.25" customHeight="1" thickBot="1" x14ac:dyDescent="0.3">
      <c r="B5" s="136"/>
      <c r="C5" s="6" t="s">
        <v>7</v>
      </c>
      <c r="D5" s="7" t="s">
        <v>8</v>
      </c>
      <c r="E5" s="8" t="s">
        <v>9</v>
      </c>
      <c r="F5" s="9" t="s">
        <v>10</v>
      </c>
      <c r="G5" s="9" t="s">
        <v>11</v>
      </c>
      <c r="H5" s="9" t="s">
        <v>12</v>
      </c>
    </row>
    <row r="6" spans="1:8" ht="30.75" thickBot="1" x14ac:dyDescent="0.3">
      <c r="B6" s="136"/>
      <c r="C6" s="10">
        <v>1</v>
      </c>
      <c r="D6" s="11" t="s">
        <v>13</v>
      </c>
      <c r="E6" s="12" t="s">
        <v>14</v>
      </c>
      <c r="F6" s="13">
        <v>22087</v>
      </c>
      <c r="G6" s="14">
        <v>22087</v>
      </c>
      <c r="H6" s="15" t="s">
        <v>15</v>
      </c>
    </row>
    <row r="7" spans="1:8" ht="45" x14ac:dyDescent="0.35">
      <c r="B7" s="136"/>
      <c r="C7" s="138">
        <v>2</v>
      </c>
      <c r="D7" s="16" t="s">
        <v>16</v>
      </c>
      <c r="E7" s="17" t="s">
        <v>17</v>
      </c>
      <c r="F7" s="26">
        <v>352426</v>
      </c>
      <c r="G7" s="157">
        <v>568282</v>
      </c>
      <c r="H7" s="160" t="s">
        <v>18</v>
      </c>
    </row>
    <row r="8" spans="1:8" ht="30" x14ac:dyDescent="0.35">
      <c r="B8" s="136"/>
      <c r="C8" s="139"/>
      <c r="D8" s="16" t="s">
        <v>19</v>
      </c>
      <c r="E8" s="19" t="s">
        <v>14</v>
      </c>
      <c r="F8" s="27">
        <v>75000</v>
      </c>
      <c r="G8" s="158"/>
      <c r="H8" s="161"/>
    </row>
    <row r="9" spans="1:8" ht="17.25" thickBot="1" x14ac:dyDescent="0.4">
      <c r="B9" s="136"/>
      <c r="C9" s="140"/>
      <c r="D9" s="16" t="s">
        <v>20</v>
      </c>
      <c r="E9" s="17" t="s">
        <v>14</v>
      </c>
      <c r="F9" s="21">
        <v>140856</v>
      </c>
      <c r="G9" s="159"/>
      <c r="H9" s="162"/>
    </row>
    <row r="10" spans="1:8" ht="30.75" thickBot="1" x14ac:dyDescent="0.4">
      <c r="B10" s="136"/>
      <c r="C10" s="138">
        <v>6</v>
      </c>
      <c r="D10" s="22" t="s">
        <v>21</v>
      </c>
      <c r="E10" s="12" t="s">
        <v>22</v>
      </c>
      <c r="F10" s="21">
        <v>157861</v>
      </c>
      <c r="G10" s="163">
        <v>920328</v>
      </c>
      <c r="H10" s="160" t="s">
        <v>23</v>
      </c>
    </row>
    <row r="11" spans="1:8" ht="60.75" thickBot="1" x14ac:dyDescent="0.3">
      <c r="B11" s="136"/>
      <c r="C11" s="139"/>
      <c r="D11" s="16" t="s">
        <v>24</v>
      </c>
      <c r="E11" s="23" t="s">
        <v>14</v>
      </c>
      <c r="F11" s="21">
        <v>20522</v>
      </c>
      <c r="G11" s="164"/>
      <c r="H11" s="161"/>
    </row>
    <row r="12" spans="1:8" ht="35.25" customHeight="1" thickBot="1" x14ac:dyDescent="0.3">
      <c r="B12" s="136"/>
      <c r="C12" s="139"/>
      <c r="D12" s="16" t="s">
        <v>25</v>
      </c>
      <c r="E12" s="12" t="s">
        <v>14</v>
      </c>
      <c r="F12" s="21">
        <v>563015</v>
      </c>
      <c r="G12" s="164"/>
      <c r="H12" s="161"/>
    </row>
    <row r="13" spans="1:8" ht="15.75" thickBot="1" x14ac:dyDescent="0.3">
      <c r="B13" s="136"/>
      <c r="C13" s="139"/>
      <c r="D13" s="11" t="s">
        <v>26</v>
      </c>
      <c r="E13" s="23" t="s">
        <v>14</v>
      </c>
      <c r="F13" s="21">
        <v>100000</v>
      </c>
      <c r="G13" s="164"/>
      <c r="H13" s="161"/>
    </row>
    <row r="14" spans="1:8" ht="36.75" customHeight="1" thickBot="1" x14ac:dyDescent="0.3">
      <c r="B14" s="136"/>
      <c r="C14" s="140"/>
      <c r="D14" s="11" t="s">
        <v>27</v>
      </c>
      <c r="E14" s="23" t="s">
        <v>14</v>
      </c>
      <c r="F14" s="21">
        <v>78930</v>
      </c>
      <c r="G14" s="159"/>
      <c r="H14" s="162"/>
    </row>
    <row r="15" spans="1:8" ht="16.5" x14ac:dyDescent="0.35">
      <c r="B15" s="137"/>
      <c r="C15" s="150" t="s">
        <v>28</v>
      </c>
      <c r="D15" s="151"/>
      <c r="E15" s="24">
        <v>1</v>
      </c>
      <c r="F15" s="152">
        <v>343305</v>
      </c>
      <c r="G15" s="153"/>
      <c r="H15" s="24">
        <v>0.1852</v>
      </c>
    </row>
    <row r="16" spans="1:8" ht="16.5" x14ac:dyDescent="0.3">
      <c r="B16" s="25"/>
      <c r="C16" s="108" t="s">
        <v>29</v>
      </c>
      <c r="D16" s="108"/>
      <c r="E16" s="25"/>
      <c r="F16" s="133">
        <v>1854002</v>
      </c>
      <c r="G16" s="108"/>
      <c r="H16" s="108"/>
    </row>
  </sheetData>
  <mergeCells count="15">
    <mergeCell ref="A1:H1"/>
    <mergeCell ref="G10:G14"/>
    <mergeCell ref="H10:H14"/>
    <mergeCell ref="C15:D15"/>
    <mergeCell ref="F15:G15"/>
    <mergeCell ref="C16:D16"/>
    <mergeCell ref="F16:H16"/>
    <mergeCell ref="E2:F2"/>
    <mergeCell ref="C3:D3"/>
    <mergeCell ref="B4:B15"/>
    <mergeCell ref="C4:D4"/>
    <mergeCell ref="C7:C9"/>
    <mergeCell ref="G7:G9"/>
    <mergeCell ref="H7:H9"/>
    <mergeCell ref="C10:C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6"/>
  <sheetViews>
    <sheetView zoomScale="85" zoomScaleNormal="85" workbookViewId="0">
      <selection activeCell="F9" sqref="F9"/>
    </sheetView>
  </sheetViews>
  <sheetFormatPr defaultRowHeight="15" x14ac:dyDescent="0.25"/>
  <cols>
    <col min="4" max="4" width="43" customWidth="1"/>
    <col min="5" max="5" width="18.7109375" customWidth="1"/>
    <col min="6" max="6" width="20.5703125" customWidth="1"/>
    <col min="7" max="7" width="22.85546875" customWidth="1"/>
    <col min="8" max="8" width="23.85546875" customWidth="1"/>
  </cols>
  <sheetData>
    <row r="1" spans="1:8" ht="41.25" customHeight="1" x14ac:dyDescent="0.55000000000000004">
      <c r="A1" s="124" t="s">
        <v>30</v>
      </c>
      <c r="B1" s="124"/>
      <c r="C1" s="124"/>
      <c r="D1" s="124"/>
      <c r="E1" s="124"/>
      <c r="F1" s="124"/>
      <c r="G1" s="124"/>
      <c r="H1" s="124"/>
    </row>
    <row r="2" spans="1:8" ht="15.75" x14ac:dyDescent="0.25">
      <c r="E2" s="134" t="s">
        <v>0</v>
      </c>
      <c r="F2" s="134"/>
    </row>
    <row r="3" spans="1:8" ht="49.5" x14ac:dyDescent="0.3">
      <c r="B3" s="1"/>
      <c r="C3" s="135" t="s">
        <v>1</v>
      </c>
      <c r="D3" s="135"/>
      <c r="E3" s="2" t="s">
        <v>2</v>
      </c>
      <c r="F3" s="2" t="s">
        <v>3</v>
      </c>
      <c r="G3" s="3" t="s">
        <v>4</v>
      </c>
      <c r="H3" s="3" t="s">
        <v>5</v>
      </c>
    </row>
    <row r="4" spans="1:8" ht="16.5" x14ac:dyDescent="0.3">
      <c r="B4" s="136" t="s">
        <v>6</v>
      </c>
      <c r="C4" s="108">
        <v>505.28</v>
      </c>
      <c r="D4" s="108"/>
      <c r="E4" s="4">
        <v>34101</v>
      </c>
      <c r="F4" s="4">
        <v>1174452</v>
      </c>
      <c r="G4" s="5">
        <v>679550.31</v>
      </c>
      <c r="H4" s="4">
        <v>1854002</v>
      </c>
    </row>
    <row r="5" spans="1:8" ht="80.25" customHeight="1" thickBot="1" x14ac:dyDescent="0.3">
      <c r="B5" s="136"/>
      <c r="C5" s="6" t="s">
        <v>7</v>
      </c>
      <c r="D5" s="7" t="s">
        <v>8</v>
      </c>
      <c r="E5" s="8" t="s">
        <v>9</v>
      </c>
      <c r="F5" s="9" t="s">
        <v>10</v>
      </c>
      <c r="G5" s="9" t="s">
        <v>11</v>
      </c>
      <c r="H5" s="9" t="s">
        <v>12</v>
      </c>
    </row>
    <row r="6" spans="1:8" ht="30.75" thickBot="1" x14ac:dyDescent="0.3">
      <c r="B6" s="136"/>
      <c r="C6" s="10">
        <v>1</v>
      </c>
      <c r="D6" s="11" t="s">
        <v>13</v>
      </c>
      <c r="E6" s="12" t="s">
        <v>14</v>
      </c>
      <c r="F6" s="13">
        <v>22087</v>
      </c>
      <c r="G6" s="14">
        <v>22087</v>
      </c>
      <c r="H6" s="15" t="s">
        <v>15</v>
      </c>
    </row>
    <row r="7" spans="1:8" ht="45" x14ac:dyDescent="0.35">
      <c r="B7" s="136"/>
      <c r="C7" s="138">
        <v>2</v>
      </c>
      <c r="D7" s="16" t="s">
        <v>16</v>
      </c>
      <c r="E7" s="17" t="s">
        <v>17</v>
      </c>
      <c r="F7" s="18">
        <v>346712</v>
      </c>
      <c r="G7" s="157">
        <v>568282</v>
      </c>
      <c r="H7" s="160" t="s">
        <v>18</v>
      </c>
    </row>
    <row r="8" spans="1:8" ht="30" x14ac:dyDescent="0.35">
      <c r="B8" s="136"/>
      <c r="C8" s="139"/>
      <c r="D8" s="16" t="s">
        <v>19</v>
      </c>
      <c r="E8" s="19" t="s">
        <v>14</v>
      </c>
      <c r="F8" s="20">
        <v>80714</v>
      </c>
      <c r="G8" s="158"/>
      <c r="H8" s="161"/>
    </row>
    <row r="9" spans="1:8" ht="17.25" thickBot="1" x14ac:dyDescent="0.4">
      <c r="B9" s="136"/>
      <c r="C9" s="140"/>
      <c r="D9" s="16" t="s">
        <v>20</v>
      </c>
      <c r="E9" s="17" t="s">
        <v>14</v>
      </c>
      <c r="F9" s="21">
        <v>140856</v>
      </c>
      <c r="G9" s="159"/>
      <c r="H9" s="162"/>
    </row>
    <row r="10" spans="1:8" ht="30.75" thickBot="1" x14ac:dyDescent="0.4">
      <c r="B10" s="136"/>
      <c r="C10" s="138">
        <v>6</v>
      </c>
      <c r="D10" s="22" t="s">
        <v>21</v>
      </c>
      <c r="E10" s="12" t="s">
        <v>22</v>
      </c>
      <c r="F10" s="21">
        <v>157861</v>
      </c>
      <c r="G10" s="163">
        <v>920328</v>
      </c>
      <c r="H10" s="160" t="s">
        <v>23</v>
      </c>
    </row>
    <row r="11" spans="1:8" ht="60.75" thickBot="1" x14ac:dyDescent="0.3">
      <c r="B11" s="136"/>
      <c r="C11" s="139"/>
      <c r="D11" s="16" t="s">
        <v>24</v>
      </c>
      <c r="E11" s="23" t="s">
        <v>14</v>
      </c>
      <c r="F11" s="21">
        <v>20522</v>
      </c>
      <c r="G11" s="164"/>
      <c r="H11" s="161"/>
    </row>
    <row r="12" spans="1:8" ht="35.25" customHeight="1" thickBot="1" x14ac:dyDescent="0.3">
      <c r="B12" s="136"/>
      <c r="C12" s="139"/>
      <c r="D12" s="16" t="s">
        <v>25</v>
      </c>
      <c r="E12" s="12" t="s">
        <v>14</v>
      </c>
      <c r="F12" s="21">
        <v>563015</v>
      </c>
      <c r="G12" s="164"/>
      <c r="H12" s="161"/>
    </row>
    <row r="13" spans="1:8" ht="15.75" thickBot="1" x14ac:dyDescent="0.3">
      <c r="B13" s="136"/>
      <c r="C13" s="139"/>
      <c r="D13" s="11" t="s">
        <v>26</v>
      </c>
      <c r="E13" s="23" t="s">
        <v>14</v>
      </c>
      <c r="F13" s="21">
        <v>100000</v>
      </c>
      <c r="G13" s="164"/>
      <c r="H13" s="161"/>
    </row>
    <row r="14" spans="1:8" ht="36.75" customHeight="1" thickBot="1" x14ac:dyDescent="0.3">
      <c r="B14" s="136"/>
      <c r="C14" s="140"/>
      <c r="D14" s="11" t="s">
        <v>27</v>
      </c>
      <c r="E14" s="23" t="s">
        <v>14</v>
      </c>
      <c r="F14" s="21">
        <v>78930</v>
      </c>
      <c r="G14" s="159"/>
      <c r="H14" s="162"/>
    </row>
    <row r="15" spans="1:8" ht="16.5" x14ac:dyDescent="0.35">
      <c r="B15" s="137"/>
      <c r="C15" s="150" t="s">
        <v>28</v>
      </c>
      <c r="D15" s="151"/>
      <c r="E15" s="24">
        <v>1</v>
      </c>
      <c r="F15" s="152">
        <v>343305</v>
      </c>
      <c r="G15" s="153"/>
      <c r="H15" s="24">
        <v>0.1852</v>
      </c>
    </row>
    <row r="16" spans="1:8" ht="16.5" x14ac:dyDescent="0.3">
      <c r="B16" s="25"/>
      <c r="C16" s="108" t="s">
        <v>29</v>
      </c>
      <c r="D16" s="108"/>
      <c r="E16" s="25"/>
      <c r="F16" s="133">
        <v>1854002</v>
      </c>
      <c r="G16" s="108"/>
      <c r="H16" s="108"/>
    </row>
  </sheetData>
  <mergeCells count="15">
    <mergeCell ref="C16:D16"/>
    <mergeCell ref="F16:H16"/>
    <mergeCell ref="A1:H1"/>
    <mergeCell ref="E2:F2"/>
    <mergeCell ref="C3:D3"/>
    <mergeCell ref="B4:B15"/>
    <mergeCell ref="C4:D4"/>
    <mergeCell ref="C7:C9"/>
    <mergeCell ref="G7:G9"/>
    <mergeCell ref="H7:H9"/>
    <mergeCell ref="C10:C14"/>
    <mergeCell ref="G10:G14"/>
    <mergeCell ref="H10:H14"/>
    <mergeCell ref="C15:D15"/>
    <mergeCell ref="F15:G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SDL v.7</vt:lpstr>
      <vt:lpstr>SDL v.6</vt:lpstr>
      <vt:lpstr>SDL v.5</vt:lpstr>
      <vt:lpstr>SDL v.3, v.4</vt:lpstr>
      <vt:lpstr>SDL v.1, v.2</vt:lpstr>
      <vt:lpstr>SDL v.0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Lupu</dc:creator>
  <cp:lastModifiedBy>Elena Lupu</cp:lastModifiedBy>
  <cp:lastPrinted>2021-12-14T10:09:15Z</cp:lastPrinted>
  <dcterms:created xsi:type="dcterms:W3CDTF">2018-04-16T06:37:36Z</dcterms:created>
  <dcterms:modified xsi:type="dcterms:W3CDTF">2021-12-14T10:09:30Z</dcterms:modified>
</cp:coreProperties>
</file>